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activeTab="1"/>
  </bookViews>
  <sheets>
    <sheet name="Пояснительная записка" sheetId="1" r:id="rId1"/>
    <sheet name="График оценочных процедур" sheetId="2" r:id="rId2"/>
  </sheets>
  <definedNames>
    <definedName name="_xlnm.Print_Titles" localSheetId="1">'График оценочных процедур'!1:8</definedName>
    <definedName name="_xlnm.Print_Area" localSheetId="1">'График оценочных процедур'!A1:AY432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86" i="2"/>
  <c r="AQ88"/>
  <c r="AR88"/>
  <c r="AR148"/>
  <c r="AQ148"/>
  <c r="AR147"/>
  <c r="AQ147"/>
  <c r="AR146"/>
  <c r="AQ146"/>
  <c r="AR145"/>
  <c r="AQ145"/>
  <c r="AR144"/>
  <c r="AR143"/>
  <c r="AR142"/>
  <c r="AS142" s="1"/>
  <c r="AR141"/>
  <c r="AQ141"/>
  <c r="AR140"/>
  <c r="AQ140"/>
  <c r="AR139"/>
  <c r="AQ139"/>
  <c r="AR138"/>
  <c r="AS138" s="1"/>
  <c r="AR137"/>
  <c r="AS137" s="1"/>
  <c r="AR136"/>
  <c r="AS136" s="1"/>
  <c r="AR135"/>
  <c r="AS135" s="1"/>
  <c r="AR134"/>
  <c r="AS134" s="1"/>
  <c r="AR133"/>
  <c r="AS133" s="1"/>
  <c r="AR128"/>
  <c r="AQ128"/>
  <c r="AR127"/>
  <c r="AQ127"/>
  <c r="AR126"/>
  <c r="AQ126"/>
  <c r="AR125"/>
  <c r="AQ125"/>
  <c r="AR124"/>
  <c r="AQ124"/>
  <c r="AR123"/>
  <c r="AR122"/>
  <c r="AS122" s="1"/>
  <c r="AR121"/>
  <c r="AR120"/>
  <c r="AQ120"/>
  <c r="AR119"/>
  <c r="AQ119"/>
  <c r="AR118"/>
  <c r="AS118" s="1"/>
  <c r="AR117"/>
  <c r="AS117" s="1"/>
  <c r="AR116"/>
  <c r="AS116" s="1"/>
  <c r="AR115"/>
  <c r="AS115" s="1"/>
  <c r="AR114"/>
  <c r="AQ114"/>
  <c r="AR113"/>
  <c r="AS113" s="1"/>
  <c r="AR108"/>
  <c r="AQ108"/>
  <c r="AR107"/>
  <c r="AQ107"/>
  <c r="AR106"/>
  <c r="AQ106"/>
  <c r="AR105"/>
  <c r="AQ105"/>
  <c r="AR104"/>
  <c r="AQ104"/>
  <c r="AR103"/>
  <c r="AQ103"/>
  <c r="AR102"/>
  <c r="AR101"/>
  <c r="AQ101"/>
  <c r="AR100"/>
  <c r="AR99"/>
  <c r="AS99" s="1"/>
  <c r="AR98"/>
  <c r="AS98" s="1"/>
  <c r="AR97"/>
  <c r="AS97" s="1"/>
  <c r="AR96"/>
  <c r="AS96" s="1"/>
  <c r="AR95"/>
  <c r="AQ95"/>
  <c r="AR94"/>
  <c r="AR89"/>
  <c r="AQ89"/>
  <c r="AR87"/>
  <c r="AQ87"/>
  <c r="AR86"/>
  <c r="AR85"/>
  <c r="AQ85"/>
  <c r="AR84"/>
  <c r="AR83"/>
  <c r="AQ83"/>
  <c r="AR82"/>
  <c r="AR81"/>
  <c r="AR80"/>
  <c r="AR79"/>
  <c r="AR74"/>
  <c r="AQ74"/>
  <c r="AR73"/>
  <c r="AQ73"/>
  <c r="AR72"/>
  <c r="AQ72"/>
  <c r="AR71"/>
  <c r="AQ71"/>
  <c r="AR70"/>
  <c r="AQ70"/>
  <c r="AR69"/>
  <c r="AR68"/>
  <c r="AQ68"/>
  <c r="AR67"/>
  <c r="AR66"/>
  <c r="AR65"/>
  <c r="AQ65"/>
  <c r="AR64"/>
  <c r="AR59"/>
  <c r="AQ59"/>
  <c r="AR58"/>
  <c r="AQ58"/>
  <c r="AR57"/>
  <c r="AQ57"/>
  <c r="AR56"/>
  <c r="AQ56"/>
  <c r="AR55"/>
  <c r="AQ55"/>
  <c r="AR54"/>
  <c r="AS54" s="1"/>
  <c r="AR53"/>
  <c r="AS53" s="1"/>
  <c r="AR52"/>
  <c r="AS52" s="1"/>
  <c r="AR51"/>
  <c r="AS51" s="1"/>
  <c r="AR50"/>
  <c r="AS50" s="1"/>
  <c r="AR45"/>
  <c r="AQ45"/>
  <c r="AR44"/>
  <c r="AQ44"/>
  <c r="AR43"/>
  <c r="AQ43"/>
  <c r="AR42"/>
  <c r="AQ42"/>
  <c r="AR41"/>
  <c r="AQ41"/>
  <c r="AR40"/>
  <c r="AR39"/>
  <c r="AR38"/>
  <c r="AQ38"/>
  <c r="AR37"/>
  <c r="AQ37"/>
  <c r="AR32"/>
  <c r="AQ32"/>
  <c r="AR31"/>
  <c r="AQ31"/>
  <c r="AR30"/>
  <c r="AQ30"/>
  <c r="AR29"/>
  <c r="AQ29"/>
  <c r="AR28"/>
  <c r="AQ28"/>
  <c r="AR27"/>
  <c r="AQ27"/>
  <c r="AR26"/>
  <c r="AQ26"/>
  <c r="AR25"/>
  <c r="AQ25"/>
  <c r="AR24"/>
  <c r="AR19"/>
  <c r="AQ19"/>
  <c r="AR18"/>
  <c r="AQ18"/>
  <c r="AR17"/>
  <c r="AQ17"/>
  <c r="AR16"/>
  <c r="AQ16"/>
  <c r="AR15"/>
  <c r="AQ15"/>
  <c r="AR14"/>
  <c r="AQ14"/>
  <c r="AR13"/>
  <c r="AQ13"/>
  <c r="AR12"/>
  <c r="AQ12"/>
  <c r="AS88" l="1"/>
  <c r="AS143"/>
  <c r="AS144"/>
  <c r="AS145"/>
  <c r="AS146"/>
  <c r="AS147"/>
  <c r="AS148"/>
  <c r="AS55"/>
  <c r="AS56"/>
  <c r="AS57"/>
  <c r="AS58"/>
  <c r="AS59"/>
  <c r="AS64"/>
  <c r="AS65"/>
  <c r="AS66"/>
  <c r="AS67"/>
  <c r="AS68"/>
  <c r="AS69"/>
  <c r="AS70"/>
  <c r="AS71"/>
  <c r="AS72"/>
  <c r="AS73"/>
  <c r="AS74"/>
  <c r="AS79"/>
  <c r="AS80"/>
  <c r="AS81"/>
  <c r="AS82"/>
  <c r="AS83"/>
  <c r="AS84"/>
  <c r="AS85"/>
  <c r="AS86"/>
  <c r="AS87"/>
  <c r="AS89"/>
  <c r="AS94"/>
  <c r="AS95"/>
  <c r="AS100"/>
  <c r="AS101"/>
  <c r="AS102"/>
  <c r="AS103"/>
  <c r="AS104"/>
  <c r="AS105"/>
  <c r="AS106"/>
  <c r="AS107"/>
  <c r="AS108"/>
  <c r="AS123"/>
  <c r="AS124"/>
  <c r="AS125"/>
  <c r="AS126"/>
  <c r="AS127"/>
  <c r="AS128"/>
  <c r="AS139"/>
  <c r="AS140"/>
  <c r="AS141"/>
  <c r="AS12"/>
  <c r="AS13"/>
  <c r="AS14"/>
  <c r="AS15"/>
  <c r="AS16"/>
  <c r="AS17"/>
  <c r="AS18"/>
  <c r="AS19"/>
  <c r="AS24"/>
  <c r="AS25"/>
  <c r="AS26"/>
  <c r="AS27"/>
  <c r="AS28"/>
  <c r="AS29"/>
  <c r="AS30"/>
  <c r="AS31"/>
  <c r="AS32"/>
  <c r="AS37"/>
  <c r="AS38"/>
  <c r="AS39"/>
  <c r="AS40"/>
  <c r="AS41"/>
  <c r="AS42"/>
  <c r="AS43"/>
  <c r="AS44"/>
  <c r="AS45"/>
  <c r="AS114"/>
  <c r="AS119"/>
  <c r="AS120"/>
  <c r="AS121"/>
</calcChain>
</file>

<file path=xl/sharedStrings.xml><?xml version="1.0" encoding="utf-8"?>
<sst xmlns="http://schemas.openxmlformats.org/spreadsheetml/2006/main" count="584" uniqueCount="113">
  <si>
    <t>Сопроводительное письмо к примерному графику оценочных процедур</t>
  </si>
  <si>
    <r>
      <t>1.</t>
    </r>
    <r>
      <rPr>
        <sz val="14"/>
        <color rgb="FF000000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</si>
  <si>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</si>
  <si>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charset val="204"/>
      </rPr>
      <t>3.</t>
    </r>
    <r>
      <rPr>
        <sz val="14"/>
        <color rgb="FF000000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</si>
  <si>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Населенный пункт (НП);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</si>
  <si>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ОО;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</si>
  <si>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</si>
  <si>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приказа ОО об утверждении единого графика ОП;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</si>
  <si>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</si>
  <si>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</si>
  <si>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Период  (полугодие или год).</t>
    </r>
  </si>
  <si>
    <r>
      <rPr>
        <b/>
        <sz val="14"/>
        <color rgb="FF000000"/>
        <rFont val="Times New Roman"/>
        <charset val="204"/>
      </rPr>
      <t>4.</t>
    </r>
    <r>
      <rPr>
        <sz val="14"/>
        <color rgb="FF000000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</si>
  <si>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Предмет;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</si>
  <si>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Класс (с указанием буквы);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</si>
  <si>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</si>
  <si>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Количество ОП за заполняемый период;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</si>
  <si>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</si>
  <si>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charset val="204"/>
      </rPr>
      <t>5.</t>
    </r>
    <r>
      <rPr>
        <sz val="14"/>
        <color rgb="FF000000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</si>
  <si>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</si>
  <si>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</si>
  <si>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rgb="FF000000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charset val="204"/>
      </rPr>
      <t xml:space="preserve">«КР» </t>
    </r>
    <r>
      <rPr>
        <sz val="14"/>
        <color rgb="FF000000"/>
        <rFont val="Times New Roman"/>
        <charset val="204"/>
      </rPr>
      <t>или</t>
    </r>
    <r>
      <rPr>
        <i/>
        <sz val="14"/>
        <color rgb="FF000000"/>
        <rFont val="Times New Roman"/>
        <charset val="204"/>
      </rPr>
      <t xml:space="preserve"> «ВПР»</t>
    </r>
    <r>
      <rPr>
        <sz val="14"/>
        <color rgb="FF000000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color rgb="FF000000"/>
        <rFont val="Times New Roman"/>
        <charset val="204"/>
      </rPr>
      <t>«зеленый»</t>
    </r>
    <r>
      <rPr>
        <sz val="14"/>
        <color rgb="FF000000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</si>
  <si>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rgb="FF000000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charset val="204"/>
      </rPr>
      <t>1</t>
    </r>
    <r>
      <rPr>
        <sz val="14"/>
        <color rgb="FF000000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</si>
  <si>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charset val="204"/>
      </rPr>
      <t>8.</t>
    </r>
    <r>
      <rPr>
        <sz val="14"/>
        <color rgb="FF000000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</si>
  <si>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rgb="FF000000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charset val="204"/>
      </rPr>
      <t>«СЧЁТЗ»</t>
    </r>
    <r>
      <rPr>
        <sz val="14"/>
        <color rgb="FF000000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charset val="204"/>
      </rPr>
      <t xml:space="preserve">«СЧЁТЗ» </t>
    </r>
    <r>
      <rPr>
        <sz val="14"/>
        <color rgb="FF000000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charset val="204"/>
      </rPr>
      <t>=СЧЁТЗ(D9:BM9)</t>
    </r>
    <r>
      <rPr>
        <sz val="14"/>
        <color rgb="FF000000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charset val="204"/>
      </rPr>
      <t>«Количество ОП в указанном периоде»</t>
    </r>
    <r>
      <rPr>
        <sz val="14"/>
        <color rgb="FF000000"/>
        <rFont val="Times New Roman"/>
        <charset val="204"/>
      </rPr>
      <t>.</t>
    </r>
  </si>
  <si>
    <r>
      <t>10.</t>
    </r>
    <r>
      <rPr>
        <sz val="14"/>
        <color rgb="FF000000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</si>
  <si>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</si>
  <si>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График оценочных процедур </t>
  </si>
  <si>
    <t>НП</t>
  </si>
  <si>
    <t>с.Леонтьевское</t>
  </si>
  <si>
    <t>Определение оценочных процедур (ОП):</t>
  </si>
  <si>
    <t>ОО</t>
  </si>
  <si>
    <t>МАОУ Леонтьевская СОШ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</si>
  <si>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</si>
  <si>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</si>
  <si>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</si>
  <si>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</si>
  <si>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</si>
  <si>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</si>
  <si>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</si>
  <si>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charset val="2"/>
      </rPr>
      <t xml:space="preserve">· </t>
    </r>
    <r>
      <rPr>
        <sz val="10"/>
        <color rgb="FF000000"/>
        <rFont val="Times New Roman"/>
        <charset val="204"/>
      </rPr>
      <t xml:space="preserve">стартовая диагностика;                            </t>
    </r>
    <r>
      <rPr>
        <sz val="10"/>
        <color rgb="FF000000"/>
        <rFont val="Symbol"/>
        <charset val="2"/>
      </rPr>
      <t>·</t>
    </r>
    <r>
      <rPr>
        <sz val="10"/>
        <color rgb="FF000000"/>
        <rFont val="Times New Roman"/>
        <charset val="204"/>
      </rPr>
      <t xml:space="preserve"> текущая оценка;                                              </t>
    </r>
    <r>
      <rPr>
        <sz val="10"/>
        <color rgb="FF000000"/>
        <rFont val="Symbol"/>
        <charset val="2"/>
      </rPr>
      <t>·</t>
    </r>
    <r>
      <rPr>
        <sz val="10"/>
        <color rgb="FF000000"/>
        <rFont val="Times New Roman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charset val="2"/>
      </rPr>
      <t xml:space="preserve">· </t>
    </r>
    <r>
      <rPr>
        <sz val="10"/>
        <color rgb="FF000000"/>
        <rFont val="Times New Roman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</si>
  <si>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</si>
  <si>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</si>
  <si>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</si>
  <si>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</si>
  <si>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</si>
  <si>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</si>
  <si>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</si>
  <si>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</si>
  <si>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</si>
  <si>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</si>
  <si>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</si>
  <si>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</si>
  <si>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</si>
  <si>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</si>
  <si>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</si>
  <si>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</si>
  <si>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</si>
  <si>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</si>
  <si>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</si>
  <si>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</si>
  <si>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</si>
  <si>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</si>
  <si>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</si>
  <si>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</si>
  <si>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</si>
  <si>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</si>
  <si>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</si>
  <si>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</si>
  <si>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</si>
  <si>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</si>
  <si>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</si>
  <si>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</si>
  <si>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</si>
  <si>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</si>
  <si>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</si>
  <si>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</si>
  <si>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</si>
  <si>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</si>
  <si>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</si>
  <si>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</si>
  <si>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</si>
  <si>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ПР</t>
  </si>
  <si>
    <t>КР</t>
  </si>
  <si>
    <t>Иностранный язык (указать какой)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</si>
  <si>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</si>
  <si>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</si>
  <si>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</si>
  <si>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</si>
  <si>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</si>
  <si>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</si>
  <si>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</si>
  <si>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</si>
  <si>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</si>
  <si>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</si>
  <si>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</si>
  <si>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</si>
  <si>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</si>
  <si>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</si>
  <si>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</si>
  <si>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</si>
  <si>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</si>
  <si>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</si>
  <si>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</si>
  <si>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</si>
  <si>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</si>
  <si>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</si>
  <si>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 xml:space="preserve"> </t>
  </si>
  <si>
    <t xml:space="preserve"> ПР</t>
  </si>
  <si>
    <t>РТ</t>
  </si>
  <si>
    <t>21-ОД</t>
  </si>
  <si>
    <t xml:space="preserve"> 13.01.2026</t>
  </si>
  <si>
    <t>№21-ОД</t>
  </si>
  <si>
    <t>год</t>
  </si>
</sst>
</file>

<file path=xl/styles.xml><?xml version="1.0" encoding="utf-8"?>
<styleSheet xmlns="http://schemas.openxmlformats.org/spreadsheetml/2006/main">
  <numFmts count="1">
    <numFmt numFmtId="164" formatCode="dd\.mm\.yyyy"/>
  </numFmts>
  <fonts count="27"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4"/>
      <color rgb="FF000000"/>
      <name val="Times New Roman"/>
      <charset val="204"/>
    </font>
    <font>
      <b/>
      <sz val="14"/>
      <color rgb="FF000000"/>
      <name val="Times New Roman"/>
      <charset val="204"/>
    </font>
    <font>
      <sz val="14"/>
      <color rgb="FF000000"/>
      <name val="Symbol"/>
      <charset val="2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20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sz val="20"/>
      <color rgb="FF000000"/>
      <name val="Times New Roman"/>
      <charset val="204"/>
    </font>
    <font>
      <u/>
      <sz val="10"/>
      <color rgb="FF000000"/>
      <name val="Times New Roman"/>
      <charset val="204"/>
    </font>
    <font>
      <sz val="7"/>
      <color rgb="FF000000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0"/>
      <color rgb="FF000000"/>
      <name val="Times New Roman"/>
      <charset val="1"/>
    </font>
    <font>
      <sz val="10"/>
      <name val="Times New Roman"/>
      <charset val="1"/>
    </font>
    <font>
      <i/>
      <sz val="14"/>
      <color rgb="FF000000"/>
      <name val="Times New Roman"/>
      <charset val="204"/>
    </font>
    <font>
      <sz val="10"/>
      <color rgb="FF000000"/>
      <name val="Symbol"/>
      <charset val="2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justify" vertical="center"/>
    </xf>
    <xf numFmtId="0" fontId="4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shrinkToFit="1"/>
    </xf>
    <xf numFmtId="0" fontId="5" fillId="0" borderId="0" xfId="0" applyNumberFormat="1" applyFont="1" applyFill="1" applyBorder="1" applyAlignment="1" applyProtection="1">
      <alignment horizontal="justify" vertical="center" shrinkToFit="1"/>
    </xf>
    <xf numFmtId="0" fontId="4" fillId="0" borderId="0" xfId="0" applyNumberFormat="1" applyFont="1" applyFill="1" applyBorder="1" applyAlignment="1" applyProtection="1">
      <alignment horizontal="justify" vertical="center" shrinkToFit="1"/>
    </xf>
    <xf numFmtId="0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1" fillId="5" borderId="7" xfId="0" applyNumberFormat="1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4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11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top" wrapText="1"/>
    </xf>
    <xf numFmtId="0" fontId="1" fillId="3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6" fillId="6" borderId="13" xfId="0" applyNumberFormat="1" applyFont="1" applyFill="1" applyBorder="1" applyAlignment="1" applyProtection="1">
      <alignment horizontal="center" vertical="center" wrapText="1"/>
    </xf>
    <xf numFmtId="0" fontId="16" fillId="6" borderId="1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6" fillId="7" borderId="0" xfId="0" applyNumberFormat="1" applyFont="1" applyFill="1" applyBorder="1" applyAlignment="1" applyProtection="1">
      <alignment horizontal="center" vertical="center" wrapText="1"/>
    </xf>
    <xf numFmtId="0" fontId="1" fillId="7" borderId="0" xfId="0" applyNumberFormat="1" applyFont="1" applyFill="1" applyBorder="1" applyAlignment="1" applyProtection="1"/>
    <xf numFmtId="0" fontId="16" fillId="0" borderId="5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vertical="center" wrapText="1"/>
    </xf>
    <xf numFmtId="0" fontId="19" fillId="8" borderId="1" xfId="0" applyNumberFormat="1" applyFont="1" applyFill="1" applyBorder="1" applyAlignment="1" applyProtection="1"/>
    <xf numFmtId="0" fontId="19" fillId="8" borderId="1" xfId="0" applyNumberFormat="1" applyFont="1" applyFill="1" applyBorder="1" applyAlignment="1" applyProtection="1">
      <alignment vertical="center" wrapText="1"/>
    </xf>
    <xf numFmtId="0" fontId="19" fillId="8" borderId="0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9" fillId="8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7" borderId="0" xfId="0" applyNumberFormat="1" applyFont="1" applyFill="1" applyBorder="1" applyAlignment="1" applyProtection="1">
      <alignment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Fill="1" applyBorder="1" applyAlignment="1" applyProtection="1"/>
    <xf numFmtId="0" fontId="16" fillId="6" borderId="5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vertical="center" wrapText="1"/>
    </xf>
    <xf numFmtId="0" fontId="19" fillId="9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wrapText="1"/>
    </xf>
    <xf numFmtId="0" fontId="20" fillId="8" borderId="1" xfId="0" applyNumberFormat="1" applyFont="1" applyFill="1" applyBorder="1" applyAlignment="1" applyProtection="1"/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/>
    <xf numFmtId="0" fontId="19" fillId="11" borderId="1" xfId="0" applyNumberFormat="1" applyFont="1" applyFill="1" applyBorder="1" applyAlignment="1" applyProtection="1"/>
    <xf numFmtId="0" fontId="1" fillId="10" borderId="0" xfId="0" applyNumberFormat="1" applyFont="1" applyFill="1" applyBorder="1" applyAlignment="1" applyProtection="1"/>
    <xf numFmtId="0" fontId="19" fillId="11" borderId="1" xfId="0" applyNumberFormat="1" applyFont="1" applyFill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vertical="center" wrapText="1"/>
    </xf>
    <xf numFmtId="0" fontId="1" fillId="10" borderId="1" xfId="0" applyNumberFormat="1" applyFont="1" applyFill="1" applyBorder="1" applyAlignment="1" applyProtection="1">
      <alignment vertical="center" wrapText="1"/>
    </xf>
    <xf numFmtId="0" fontId="23" fillId="0" borderId="1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10" borderId="1" xfId="0" applyNumberFormat="1" applyFont="1" applyFill="1" applyBorder="1" applyAlignment="1" applyProtection="1">
      <alignment vertical="center" wrapText="1"/>
    </xf>
    <xf numFmtId="0" fontId="25" fillId="10" borderId="1" xfId="0" applyNumberFormat="1" applyFont="1" applyFill="1" applyBorder="1" applyAlignment="1" applyProtection="1">
      <alignment horizontal="center" vertical="center" wrapText="1"/>
    </xf>
    <xf numFmtId="0" fontId="25" fillId="12" borderId="1" xfId="0" applyNumberFormat="1" applyFont="1" applyFill="1" applyBorder="1" applyAlignment="1" applyProtection="1">
      <alignment vertical="center" wrapText="1"/>
    </xf>
    <xf numFmtId="0" fontId="25" fillId="10" borderId="1" xfId="0" applyNumberFormat="1" applyFont="1" applyFill="1" applyBorder="1" applyAlignment="1" applyProtection="1">
      <alignment horizontal="center" vertical="center"/>
    </xf>
    <xf numFmtId="0" fontId="25" fillId="13" borderId="1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Fill="1" applyBorder="1" applyAlignment="1" applyProtection="1"/>
    <xf numFmtId="14" fontId="26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vertical="center"/>
    </xf>
    <xf numFmtId="0" fontId="16" fillId="7" borderId="1" xfId="0" applyNumberFormat="1" applyFont="1" applyFill="1" applyBorder="1" applyAlignment="1" applyProtection="1">
      <alignment horizontal="center" vertical="center" textRotation="90" wrapText="1"/>
    </xf>
    <xf numFmtId="0" fontId="16" fillId="6" borderId="6" xfId="0" applyNumberFormat="1" applyFont="1" applyFill="1" applyBorder="1" applyAlignment="1" applyProtection="1">
      <alignment horizontal="center" vertical="center" wrapText="1"/>
    </xf>
    <xf numFmtId="0" fontId="16" fillId="6" borderId="8" xfId="0" applyNumberFormat="1" applyFont="1" applyFill="1" applyBorder="1" applyAlignment="1" applyProtection="1">
      <alignment horizontal="center" vertical="center" wrapText="1"/>
    </xf>
    <xf numFmtId="0" fontId="16" fillId="6" borderId="12" xfId="0" applyNumberFormat="1" applyFont="1" applyFill="1" applyBorder="1" applyAlignment="1" applyProtection="1">
      <alignment horizontal="center" vertical="center" wrapText="1"/>
    </xf>
    <xf numFmtId="0" fontId="16" fillId="6" borderId="2" xfId="0" applyNumberFormat="1" applyFont="1" applyFill="1" applyBorder="1" applyAlignment="1" applyProtection="1">
      <alignment horizontal="center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6" fillId="6" borderId="13" xfId="0" applyNumberFormat="1" applyFont="1" applyFill="1" applyBorder="1" applyAlignment="1" applyProtection="1">
      <alignment horizontal="center" vertical="center" wrapText="1"/>
    </xf>
    <xf numFmtId="0" fontId="16" fillId="6" borderId="14" xfId="0" applyNumberFormat="1" applyFont="1" applyFill="1" applyBorder="1" applyAlignment="1" applyProtection="1">
      <alignment horizontal="center" vertical="center" wrapText="1"/>
    </xf>
    <xf numFmtId="0" fontId="16" fillId="7" borderId="13" xfId="0" applyNumberFormat="1" applyFont="1" applyFill="1" applyBorder="1" applyAlignment="1" applyProtection="1">
      <alignment horizontal="center" vertical="center" textRotation="90" wrapText="1"/>
    </xf>
    <xf numFmtId="0" fontId="16" fillId="7" borderId="15" xfId="0" applyNumberFormat="1" applyFont="1" applyFill="1" applyBorder="1" applyAlignment="1" applyProtection="1">
      <alignment horizontal="center" vertical="center" textRotation="90" wrapText="1"/>
    </xf>
    <xf numFmtId="0" fontId="1" fillId="7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" fillId="7" borderId="4" xfId="0" applyNumberFormat="1" applyFont="1" applyFill="1" applyBorder="1" applyAlignment="1" applyProtection="1">
      <alignment horizontal="center"/>
    </xf>
    <xf numFmtId="0" fontId="16" fillId="6" borderId="7" xfId="0" applyNumberFormat="1" applyFont="1" applyFill="1" applyBorder="1" applyAlignment="1" applyProtection="1">
      <alignment horizontal="center" vertical="center" wrapText="1"/>
    </xf>
    <xf numFmtId="0" fontId="16" fillId="6" borderId="1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49" fontId="1" fillId="5" borderId="3" xfId="0" applyNumberFormat="1" applyFont="1" applyFill="1" applyBorder="1" applyAlignment="1" applyProtection="1">
      <alignment horizontal="center" vertical="center"/>
    </xf>
    <xf numFmtId="49" fontId="1" fillId="5" borderId="5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2" xfId="0" applyNumberFormat="1" applyFont="1" applyFill="1" applyBorder="1" applyAlignment="1" applyProtection="1">
      <alignment horizontal="center" vertical="top" wrapText="1"/>
    </xf>
    <xf numFmtId="0" fontId="1" fillId="0" borderId="11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0" fontId="15" fillId="6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textRotation="90" wrapText="1"/>
    </xf>
    <xf numFmtId="0" fontId="1" fillId="0" borderId="15" xfId="0" applyNumberFormat="1" applyFont="1" applyFill="1" applyBorder="1" applyAlignment="1" applyProtection="1">
      <alignment horizontal="center" vertical="center" textRotation="90" wrapText="1"/>
    </xf>
    <xf numFmtId="0" fontId="1" fillId="0" borderId="14" xfId="0" applyNumberFormat="1" applyFont="1" applyFill="1" applyBorder="1" applyAlignment="1" applyProtection="1">
      <alignment horizontal="center" vertical="center" textRotation="90" wrapText="1"/>
    </xf>
    <xf numFmtId="0" fontId="10" fillId="0" borderId="13" xfId="0" applyNumberFormat="1" applyFont="1" applyFill="1" applyBorder="1" applyAlignment="1" applyProtection="1">
      <alignment horizontal="center" textRotation="90" wrapText="1"/>
    </xf>
    <xf numFmtId="0" fontId="10" fillId="0" borderId="15" xfId="0" applyNumberFormat="1" applyFont="1" applyFill="1" applyBorder="1" applyAlignment="1" applyProtection="1">
      <alignment horizontal="center" textRotation="90" wrapText="1"/>
    </xf>
    <xf numFmtId="0" fontId="10" fillId="0" borderId="14" xfId="0" applyNumberFormat="1" applyFont="1" applyFill="1" applyBorder="1" applyAlignment="1" applyProtection="1">
      <alignment horizontal="center" textRotation="90" wrapText="1"/>
    </xf>
    <xf numFmtId="0" fontId="1" fillId="0" borderId="13" xfId="0" applyNumberFormat="1" applyFont="1" applyFill="1" applyBorder="1" applyAlignment="1" applyProtection="1">
      <alignment horizontal="center" textRotation="90" wrapText="1"/>
    </xf>
    <xf numFmtId="0" fontId="1" fillId="0" borderId="15" xfId="0" applyNumberFormat="1" applyFont="1" applyFill="1" applyBorder="1" applyAlignment="1" applyProtection="1">
      <alignment horizontal="center" textRotation="90" wrapText="1"/>
    </xf>
    <xf numFmtId="0" fontId="1" fillId="0" borderId="14" xfId="0" applyNumberFormat="1" applyFont="1" applyFill="1" applyBorder="1" applyAlignment="1" applyProtection="1">
      <alignment horizontal="center" textRotation="90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7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11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6" fillId="6" borderId="4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zoomScale="80" zoomScaleNormal="80" workbookViewId="0">
      <selection activeCell="A21" sqref="A21"/>
    </sheetView>
  </sheetViews>
  <sheetFormatPr defaultColWidth="9.140625" defaultRowHeight="15" customHeight="1"/>
  <cols>
    <col min="1" max="1" width="123.42578125" style="1" customWidth="1"/>
    <col min="2" max="16384" width="9.140625" style="1"/>
  </cols>
  <sheetData>
    <row r="1" spans="1:1" ht="20.25">
      <c r="A1" s="2" t="s">
        <v>0</v>
      </c>
    </row>
    <row r="2" spans="1:1" ht="18.75">
      <c r="A2" s="3"/>
    </row>
    <row r="3" spans="1:1" ht="138.75" customHeight="1">
      <c r="A3" s="4" t="s">
        <v>1</v>
      </c>
    </row>
    <row r="4" spans="1:1" ht="243.75">
      <c r="A4" s="4" t="s">
        <v>2</v>
      </c>
    </row>
    <row r="5" spans="1:1" ht="31.5" customHeight="1">
      <c r="A5" s="4" t="s">
        <v>3</v>
      </c>
    </row>
    <row r="6" spans="1:1" ht="28.5" customHeight="1">
      <c r="A6" s="5" t="s">
        <v>4</v>
      </c>
    </row>
    <row r="7" spans="1:1" ht="19.5" customHeight="1">
      <c r="A7" s="5" t="s">
        <v>5</v>
      </c>
    </row>
    <row r="8" spans="1:1" s="6" customFormat="1" ht="26.25" customHeight="1">
      <c r="A8" s="7" t="s">
        <v>6</v>
      </c>
    </row>
    <row r="9" spans="1:1" s="6" customFormat="1" ht="25.5" customHeight="1">
      <c r="A9" s="7" t="s">
        <v>7</v>
      </c>
    </row>
    <row r="10" spans="1:1" s="6" customFormat="1" ht="39" customHeight="1">
      <c r="A10" s="7" t="s">
        <v>8</v>
      </c>
    </row>
    <row r="11" spans="1:1" s="6" customFormat="1" ht="36.75" customHeight="1">
      <c r="A11" s="7" t="s">
        <v>9</v>
      </c>
    </row>
    <row r="12" spans="1:1" s="6" customFormat="1" ht="18.75">
      <c r="A12" s="7" t="s">
        <v>10</v>
      </c>
    </row>
    <row r="13" spans="1:1" s="6" customFormat="1" ht="37.5">
      <c r="A13" s="8" t="s">
        <v>11</v>
      </c>
    </row>
    <row r="14" spans="1:1" s="6" customFormat="1" ht="18.75">
      <c r="A14" s="7" t="s">
        <v>12</v>
      </c>
    </row>
    <row r="15" spans="1:1" s="6" customFormat="1" ht="18.75">
      <c r="A15" s="7" t="s">
        <v>13</v>
      </c>
    </row>
    <row r="16" spans="1:1" s="6" customFormat="1" ht="18.75">
      <c r="A16" s="7" t="s">
        <v>14</v>
      </c>
    </row>
    <row r="17" spans="1:1" s="6" customFormat="1" ht="18.75">
      <c r="A17" s="7" t="s">
        <v>15</v>
      </c>
    </row>
    <row r="18" spans="1:1" s="6" customFormat="1" ht="37.5">
      <c r="A18" s="7" t="s">
        <v>16</v>
      </c>
    </row>
    <row r="19" spans="1:1" s="6" customFormat="1" ht="18.75">
      <c r="A19" s="8" t="s">
        <v>17</v>
      </c>
    </row>
    <row r="20" spans="1:1" s="6" customFormat="1" ht="37.5">
      <c r="A20" s="7" t="s">
        <v>18</v>
      </c>
    </row>
    <row r="21" spans="1:1" s="6" customFormat="1" ht="37.5">
      <c r="A21" s="7" t="s">
        <v>19</v>
      </c>
    </row>
    <row r="22" spans="1:1" s="6" customFormat="1" ht="18">
      <c r="A22" s="7"/>
    </row>
    <row r="23" spans="1:1" s="6" customFormat="1" ht="150">
      <c r="A23" s="8" t="s">
        <v>20</v>
      </c>
    </row>
    <row r="24" spans="1:1" s="6" customFormat="1" ht="37.5">
      <c r="A24" s="8" t="s">
        <v>21</v>
      </c>
    </row>
    <row r="25" spans="1:1" s="6" customFormat="1" ht="75">
      <c r="A25" s="8" t="s">
        <v>22</v>
      </c>
    </row>
    <row r="26" spans="1:1" s="6" customFormat="1" ht="93.75">
      <c r="A26" s="8" t="s">
        <v>23</v>
      </c>
    </row>
    <row r="27" spans="1:1" s="6" customFormat="1" ht="93.75">
      <c r="A27" s="8" t="s">
        <v>24</v>
      </c>
    </row>
  </sheetData>
  <pageMargins left="0.69999998807907104" right="0.69999998807907104" top="0.75" bottom="0.75" header="0.30000001192092901" footer="0.3000000119209290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50"/>
  <sheetViews>
    <sheetView tabSelected="1" zoomScale="85" zoomScaleNormal="85" workbookViewId="0">
      <selection activeCell="C7" sqref="C7:D7"/>
    </sheetView>
  </sheetViews>
  <sheetFormatPr defaultColWidth="9.140625" defaultRowHeight="12.75" customHeight="1"/>
  <cols>
    <col min="1" max="1" width="11.5703125" style="9" customWidth="1"/>
    <col min="2" max="2" width="16.28515625" style="9" customWidth="1"/>
    <col min="3" max="3" width="10.28515625" style="9" customWidth="1"/>
    <col min="4" max="5" width="9.42578125" style="9" customWidth="1"/>
    <col min="6" max="6" width="4.28515625" style="9" customWidth="1"/>
    <col min="7" max="7" width="3.28515625" style="9" customWidth="1"/>
    <col min="8" max="35" width="4.28515625" style="9" customWidth="1"/>
    <col min="36" max="36" width="4" style="9" customWidth="1"/>
    <col min="37" max="41" width="4.28515625" style="9" customWidth="1"/>
    <col min="42" max="42" width="5.42578125" style="9" customWidth="1"/>
    <col min="43" max="43" width="6.7109375" style="9" customWidth="1"/>
    <col min="44" max="44" width="6" style="9" customWidth="1"/>
    <col min="45" max="45" width="7.42578125" style="9" customWidth="1"/>
    <col min="46" max="46" width="13" style="9" customWidth="1"/>
    <col min="47" max="16384" width="9.140625" style="1"/>
  </cols>
  <sheetData>
    <row r="1" spans="1:48" s="10" customFormat="1" ht="63" customHeight="1">
      <c r="A1" s="11" t="s">
        <v>25</v>
      </c>
      <c r="B1" s="11"/>
      <c r="C1" s="92" t="s">
        <v>110</v>
      </c>
      <c r="D1" s="84"/>
      <c r="E1" s="93" t="s">
        <v>111</v>
      </c>
      <c r="F1" s="11"/>
      <c r="G1" s="11"/>
      <c r="H1" s="11"/>
      <c r="L1" s="12" t="s">
        <v>26</v>
      </c>
      <c r="AC1" s="13"/>
      <c r="AD1" s="13"/>
      <c r="AL1" s="13"/>
      <c r="AM1" s="13"/>
      <c r="AN1" s="13"/>
      <c r="AO1" s="13"/>
      <c r="AP1" s="13"/>
      <c r="AQ1" s="13"/>
      <c r="AR1" s="13"/>
      <c r="AS1" s="13"/>
    </row>
    <row r="2" spans="1:48" ht="21.75" customHeight="1">
      <c r="A2" s="14" t="s">
        <v>27</v>
      </c>
      <c r="B2" s="15" t="s">
        <v>28</v>
      </c>
      <c r="C2" s="16"/>
      <c r="D2" s="17"/>
      <c r="E2" s="1"/>
      <c r="F2" s="11"/>
      <c r="G2" s="18" t="s">
        <v>29</v>
      </c>
      <c r="H2" s="11"/>
      <c r="I2" s="19"/>
      <c r="J2" s="19"/>
      <c r="K2" s="19"/>
      <c r="L2" s="1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"/>
      <c r="AJ2" s="1"/>
      <c r="AK2" s="1"/>
      <c r="AL2" s="20"/>
      <c r="AM2" s="20"/>
      <c r="AN2" s="20"/>
      <c r="AO2" s="21"/>
      <c r="AP2" s="21"/>
      <c r="AQ2" s="21"/>
      <c r="AR2" s="21"/>
      <c r="AS2" s="21"/>
      <c r="AT2" s="1"/>
      <c r="AU2" s="9"/>
      <c r="AV2" s="9"/>
    </row>
    <row r="3" spans="1:48" ht="40.5" customHeight="1">
      <c r="A3" s="14" t="s">
        <v>30</v>
      </c>
      <c r="B3" s="83" t="s">
        <v>31</v>
      </c>
      <c r="C3" s="1"/>
      <c r="D3" s="17"/>
      <c r="E3" s="22"/>
      <c r="F3" s="22"/>
      <c r="G3" s="158" t="s">
        <v>32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60"/>
      <c r="X3" s="155" t="s">
        <v>33</v>
      </c>
      <c r="Y3" s="156"/>
      <c r="Z3" s="156"/>
      <c r="AA3" s="156"/>
      <c r="AB3" s="157"/>
      <c r="AC3" s="125" t="s">
        <v>34</v>
      </c>
      <c r="AD3" s="126"/>
      <c r="AE3" s="126"/>
      <c r="AF3" s="126"/>
      <c r="AG3" s="126"/>
      <c r="AH3" s="126"/>
      <c r="AI3" s="126"/>
      <c r="AJ3" s="126"/>
      <c r="AK3" s="126"/>
      <c r="AL3" s="126"/>
      <c r="AM3" s="127"/>
      <c r="AN3" s="124" t="s">
        <v>35</v>
      </c>
      <c r="AO3" s="124"/>
      <c r="AP3" s="23" t="s">
        <v>36</v>
      </c>
      <c r="AQ3" s="23"/>
      <c r="AR3" s="24"/>
      <c r="AS3" s="1"/>
      <c r="AT3" s="1"/>
      <c r="AU3" s="25"/>
      <c r="AV3" s="9"/>
    </row>
    <row r="4" spans="1:48" ht="22.5" customHeight="1">
      <c r="A4" s="1"/>
      <c r="B4" s="109" t="s">
        <v>37</v>
      </c>
      <c r="C4" s="109"/>
      <c r="D4" s="1"/>
      <c r="E4" s="1"/>
      <c r="F4" s="26"/>
      <c r="G4" s="27" t="s">
        <v>38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48" t="s">
        <v>39</v>
      </c>
      <c r="Y4" s="149"/>
      <c r="Z4" s="149"/>
      <c r="AA4" s="149"/>
      <c r="AB4" s="150"/>
      <c r="AC4" s="128"/>
      <c r="AD4" s="129"/>
      <c r="AE4" s="129"/>
      <c r="AF4" s="129"/>
      <c r="AG4" s="129"/>
      <c r="AH4" s="129"/>
      <c r="AI4" s="129"/>
      <c r="AJ4" s="129"/>
      <c r="AK4" s="129"/>
      <c r="AL4" s="129"/>
      <c r="AM4" s="130"/>
      <c r="AN4" s="124"/>
      <c r="AO4" s="124"/>
      <c r="AP4" s="161" t="s">
        <v>40</v>
      </c>
      <c r="AQ4" s="161"/>
      <c r="AR4" s="1"/>
      <c r="AS4" s="1"/>
      <c r="AT4" s="1"/>
      <c r="AU4" s="25"/>
      <c r="AV4" s="9"/>
    </row>
    <row r="5" spans="1:48" ht="42.75" customHeight="1">
      <c r="A5" s="29" t="s">
        <v>41</v>
      </c>
      <c r="B5" s="90" t="s">
        <v>109</v>
      </c>
      <c r="C5" s="30" t="s">
        <v>42</v>
      </c>
      <c r="D5" s="31"/>
      <c r="E5" s="1"/>
      <c r="F5" s="26"/>
      <c r="G5" s="147" t="s">
        <v>43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51"/>
      <c r="Y5" s="151"/>
      <c r="Z5" s="151"/>
      <c r="AA5" s="151"/>
      <c r="AB5" s="152"/>
      <c r="AC5" s="131"/>
      <c r="AD5" s="132"/>
      <c r="AE5" s="132"/>
      <c r="AF5" s="132"/>
      <c r="AG5" s="132"/>
      <c r="AH5" s="132"/>
      <c r="AI5" s="132"/>
      <c r="AJ5" s="132"/>
      <c r="AK5" s="132"/>
      <c r="AL5" s="132"/>
      <c r="AM5" s="133"/>
      <c r="AN5" s="124"/>
      <c r="AO5" s="124"/>
      <c r="AP5" s="122" t="s">
        <v>30</v>
      </c>
      <c r="AQ5" s="123"/>
      <c r="AR5" s="1"/>
      <c r="AS5" s="1"/>
      <c r="AT5" s="1"/>
      <c r="AU5" s="25"/>
      <c r="AV5" s="9"/>
    </row>
    <row r="6" spans="1:48" ht="35.25" customHeight="1">
      <c r="A6" s="32" t="s">
        <v>44</v>
      </c>
      <c r="B6" s="91">
        <v>46035</v>
      </c>
      <c r="C6" s="30" t="s">
        <v>45</v>
      </c>
      <c r="D6" s="33"/>
      <c r="E6" s="34"/>
      <c r="F6" s="2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63" t="s">
        <v>46</v>
      </c>
      <c r="Y6" s="164"/>
      <c r="Z6" s="164"/>
      <c r="AA6" s="164"/>
      <c r="AB6" s="164"/>
      <c r="AC6" s="35" t="s">
        <v>47</v>
      </c>
      <c r="AD6" s="36"/>
      <c r="AE6" s="36"/>
      <c r="AF6" s="36"/>
      <c r="AG6" s="36"/>
      <c r="AH6" s="20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9"/>
      <c r="AV6" s="9"/>
    </row>
    <row r="7" spans="1:48" ht="26.25" customHeight="1">
      <c r="A7" s="114" t="s">
        <v>48</v>
      </c>
      <c r="B7" s="114"/>
      <c r="C7" s="115" t="s">
        <v>112</v>
      </c>
      <c r="D7" s="116"/>
      <c r="E7" s="1"/>
      <c r="F7" s="2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"/>
      <c r="Y7" s="37"/>
      <c r="Z7" s="1"/>
      <c r="AA7" s="1"/>
      <c r="AB7" s="37"/>
      <c r="AC7" s="38" t="s">
        <v>49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39"/>
      <c r="AQ7" s="39"/>
      <c r="AR7" s="39"/>
      <c r="AS7" s="1"/>
      <c r="AT7" s="1"/>
    </row>
    <row r="8" spans="1:48" ht="22.5" customHeight="1">
      <c r="A8" s="40"/>
      <c r="B8" s="40"/>
      <c r="C8" s="40"/>
      <c r="D8" s="41"/>
      <c r="E8" s="41"/>
      <c r="F8" s="41"/>
      <c r="G8" s="41"/>
      <c r="H8" s="41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40"/>
      <c r="Y8" s="1"/>
      <c r="Z8" s="42"/>
      <c r="AA8" s="42"/>
      <c r="AB8" s="42"/>
      <c r="AC8" s="43" t="s">
        <v>50</v>
      </c>
      <c r="AD8" s="39"/>
      <c r="AE8" s="39"/>
      <c r="AF8" s="39"/>
      <c r="AG8" s="39"/>
      <c r="AH8" s="39"/>
      <c r="AI8" s="39"/>
      <c r="AJ8" s="39"/>
      <c r="AK8" s="20"/>
      <c r="AL8" s="44"/>
      <c r="AM8" s="39"/>
      <c r="AN8" s="39"/>
      <c r="AO8" s="39"/>
      <c r="AP8" s="39"/>
      <c r="AQ8" s="39"/>
      <c r="AR8" s="39"/>
      <c r="AS8" s="20"/>
      <c r="AT8" s="1"/>
    </row>
    <row r="9" spans="1:48" s="37" customFormat="1" ht="120.75" customHeight="1">
      <c r="A9" s="110" t="s">
        <v>51</v>
      </c>
      <c r="B9" s="110"/>
      <c r="C9" s="110"/>
      <c r="D9" s="110"/>
      <c r="E9" s="118" t="s">
        <v>52</v>
      </c>
      <c r="F9" s="118"/>
      <c r="G9" s="118"/>
      <c r="H9" s="118"/>
      <c r="I9" s="118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7" t="s">
        <v>53</v>
      </c>
      <c r="AR9" s="117" t="s">
        <v>54</v>
      </c>
      <c r="AS9" s="134" t="s">
        <v>55</v>
      </c>
    </row>
    <row r="10" spans="1:48" s="37" customFormat="1" ht="21.75" customHeight="1">
      <c r="A10" s="95" t="s">
        <v>56</v>
      </c>
      <c r="B10" s="96"/>
      <c r="C10" s="101" t="s">
        <v>57</v>
      </c>
      <c r="D10" s="46" t="s">
        <v>58</v>
      </c>
      <c r="E10" s="99" t="s">
        <v>59</v>
      </c>
      <c r="F10" s="99"/>
      <c r="G10" s="99"/>
      <c r="H10" s="99"/>
      <c r="I10" s="99" t="s">
        <v>60</v>
      </c>
      <c r="J10" s="99"/>
      <c r="K10" s="99"/>
      <c r="L10" s="99"/>
      <c r="M10" s="99" t="s">
        <v>61</v>
      </c>
      <c r="N10" s="99"/>
      <c r="O10" s="99"/>
      <c r="P10" s="99"/>
      <c r="Q10" s="99" t="s">
        <v>62</v>
      </c>
      <c r="R10" s="99"/>
      <c r="S10" s="99"/>
      <c r="T10" s="99"/>
      <c r="U10" s="99" t="s">
        <v>63</v>
      </c>
      <c r="V10" s="99"/>
      <c r="W10" s="99"/>
      <c r="X10" s="99" t="s">
        <v>64</v>
      </c>
      <c r="Y10" s="99"/>
      <c r="Z10" s="99"/>
      <c r="AA10" s="99"/>
      <c r="AB10" s="99" t="s">
        <v>65</v>
      </c>
      <c r="AC10" s="99"/>
      <c r="AD10" s="99"/>
      <c r="AE10" s="99" t="s">
        <v>66</v>
      </c>
      <c r="AF10" s="99"/>
      <c r="AG10" s="99"/>
      <c r="AH10" s="99"/>
      <c r="AI10" s="99"/>
      <c r="AJ10" s="99" t="s">
        <v>67</v>
      </c>
      <c r="AK10" s="99"/>
      <c r="AL10" s="99"/>
      <c r="AM10" s="99" t="s">
        <v>68</v>
      </c>
      <c r="AN10" s="99"/>
      <c r="AO10" s="99"/>
      <c r="AP10" s="99"/>
      <c r="AQ10" s="117"/>
      <c r="AR10" s="117"/>
      <c r="AS10" s="134"/>
    </row>
    <row r="11" spans="1:48" s="48" customFormat="1" ht="11.25" customHeight="1">
      <c r="A11" s="97"/>
      <c r="B11" s="98"/>
      <c r="C11" s="102"/>
      <c r="D11" s="46" t="s">
        <v>69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17"/>
      <c r="AR11" s="117"/>
      <c r="AS11" s="134"/>
    </row>
    <row r="12" spans="1:48" s="48" customFormat="1" ht="11.25" customHeight="1">
      <c r="A12" s="103" t="s">
        <v>70</v>
      </c>
      <c r="B12" s="45" t="s">
        <v>71</v>
      </c>
      <c r="C12" s="50">
        <v>1</v>
      </c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52">
        <f t="shared" ref="AQ12:AQ19" si="0">COUNTA(E12:AP12)</f>
        <v>0</v>
      </c>
      <c r="AR12" s="31">
        <f>33*5</f>
        <v>165</v>
      </c>
      <c r="AS12" s="53">
        <f t="shared" ref="AS12:AS19" si="1">AQ12/AR12</f>
        <v>0</v>
      </c>
    </row>
    <row r="13" spans="1:48" ht="12.75" customHeight="1">
      <c r="A13" s="104"/>
      <c r="B13" s="45" t="s">
        <v>72</v>
      </c>
      <c r="C13" s="50">
        <v>1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6"/>
      <c r="AO13" s="56"/>
      <c r="AP13" s="56"/>
      <c r="AQ13" s="52">
        <f t="shared" si="0"/>
        <v>0</v>
      </c>
      <c r="AR13" s="31">
        <f>33*4</f>
        <v>132</v>
      </c>
      <c r="AS13" s="53">
        <f t="shared" si="1"/>
        <v>0</v>
      </c>
      <c r="AT13" s="1"/>
    </row>
    <row r="14" spans="1:48" ht="12.75" customHeight="1">
      <c r="A14" s="104"/>
      <c r="B14" s="45" t="s">
        <v>73</v>
      </c>
      <c r="C14" s="50">
        <v>1</v>
      </c>
      <c r="D14" s="54"/>
      <c r="E14" s="55"/>
      <c r="F14" s="55"/>
      <c r="G14" s="1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6"/>
      <c r="AN14" s="56"/>
      <c r="AO14" s="56"/>
      <c r="AP14" s="56"/>
      <c r="AQ14" s="52">
        <f t="shared" si="0"/>
        <v>0</v>
      </c>
      <c r="AR14" s="31">
        <f>33*4</f>
        <v>132</v>
      </c>
      <c r="AS14" s="53">
        <f t="shared" si="1"/>
        <v>0</v>
      </c>
      <c r="AT14" s="1"/>
    </row>
    <row r="15" spans="1:48" ht="12.75" customHeight="1">
      <c r="A15" s="104"/>
      <c r="B15" s="45" t="s">
        <v>74</v>
      </c>
      <c r="C15" s="50">
        <v>1</v>
      </c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6"/>
      <c r="AN15" s="56"/>
      <c r="AO15" s="56"/>
      <c r="AP15" s="56"/>
      <c r="AQ15" s="52">
        <f t="shared" si="0"/>
        <v>0</v>
      </c>
      <c r="AR15" s="31">
        <f>33*2</f>
        <v>66</v>
      </c>
      <c r="AS15" s="53">
        <f t="shared" si="1"/>
        <v>0</v>
      </c>
      <c r="AT15" s="1"/>
    </row>
    <row r="16" spans="1:48" ht="12.75" customHeight="1">
      <c r="A16" s="104"/>
      <c r="B16" s="45" t="s">
        <v>75</v>
      </c>
      <c r="C16" s="50">
        <v>1</v>
      </c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  <c r="AN16" s="56"/>
      <c r="AO16" s="56"/>
      <c r="AP16" s="56"/>
      <c r="AQ16" s="52">
        <f t="shared" si="0"/>
        <v>0</v>
      </c>
      <c r="AR16" s="31">
        <f>33*1</f>
        <v>33</v>
      </c>
      <c r="AS16" s="53">
        <f t="shared" si="1"/>
        <v>0</v>
      </c>
      <c r="AT16" s="1"/>
    </row>
    <row r="17" spans="1:46" ht="12.75" customHeight="1">
      <c r="A17" s="104"/>
      <c r="B17" s="45" t="s">
        <v>76</v>
      </c>
      <c r="C17" s="50">
        <v>1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6"/>
      <c r="AO17" s="56"/>
      <c r="AP17" s="56"/>
      <c r="AQ17" s="52">
        <f t="shared" si="0"/>
        <v>0</v>
      </c>
      <c r="AR17" s="31">
        <f>33*1</f>
        <v>33</v>
      </c>
      <c r="AS17" s="53">
        <f t="shared" si="1"/>
        <v>0</v>
      </c>
      <c r="AT17" s="1"/>
    </row>
    <row r="18" spans="1:46" ht="12.75" customHeight="1">
      <c r="A18" s="104"/>
      <c r="B18" s="45" t="s">
        <v>77</v>
      </c>
      <c r="C18" s="50">
        <v>1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6"/>
      <c r="AN18" s="56"/>
      <c r="AO18" s="56"/>
      <c r="AP18" s="56"/>
      <c r="AQ18" s="52">
        <f t="shared" si="0"/>
        <v>0</v>
      </c>
      <c r="AR18" s="31">
        <f>33*1</f>
        <v>33</v>
      </c>
      <c r="AS18" s="53">
        <f t="shared" si="1"/>
        <v>0</v>
      </c>
      <c r="AT18" s="1"/>
    </row>
    <row r="19" spans="1:46" ht="12.75" customHeight="1">
      <c r="A19" s="104"/>
      <c r="B19" s="47" t="s">
        <v>78</v>
      </c>
      <c r="C19" s="50">
        <v>1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6"/>
      <c r="AN19" s="56"/>
      <c r="AO19" s="56"/>
      <c r="AP19" s="56"/>
      <c r="AQ19" s="52">
        <f t="shared" si="0"/>
        <v>0</v>
      </c>
      <c r="AR19" s="31">
        <f>33*3</f>
        <v>99</v>
      </c>
      <c r="AS19" s="53">
        <f t="shared" si="1"/>
        <v>0</v>
      </c>
      <c r="AT19" s="1"/>
    </row>
    <row r="20" spans="1:46" s="9" customFormat="1" ht="27" customHeight="1">
      <c r="A20" s="111"/>
      <c r="B20" s="111"/>
      <c r="C20" s="111"/>
      <c r="D20" s="111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58"/>
      <c r="AO20" s="58"/>
      <c r="AP20" s="58"/>
      <c r="AQ20" s="58"/>
      <c r="AR20" s="58"/>
      <c r="AS20" s="58"/>
    </row>
    <row r="21" spans="1:46" s="37" customFormat="1" ht="111.75" customHeight="1">
      <c r="A21" s="110" t="s">
        <v>79</v>
      </c>
      <c r="B21" s="110"/>
      <c r="C21" s="110"/>
      <c r="D21" s="110"/>
      <c r="E21" s="162" t="s">
        <v>52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4"/>
      <c r="AQ21" s="117" t="s">
        <v>53</v>
      </c>
      <c r="AR21" s="117" t="s">
        <v>54</v>
      </c>
      <c r="AS21" s="134" t="s">
        <v>55</v>
      </c>
    </row>
    <row r="22" spans="1:46" s="37" customFormat="1" ht="21.75" customHeight="1">
      <c r="A22" s="95" t="s">
        <v>56</v>
      </c>
      <c r="B22" s="96"/>
      <c r="C22" s="101" t="s">
        <v>57</v>
      </c>
      <c r="D22" s="46" t="s">
        <v>58</v>
      </c>
      <c r="E22" s="99" t="s">
        <v>59</v>
      </c>
      <c r="F22" s="99"/>
      <c r="G22" s="99"/>
      <c r="H22" s="99"/>
      <c r="I22" s="99" t="s">
        <v>60</v>
      </c>
      <c r="J22" s="99"/>
      <c r="K22" s="99"/>
      <c r="L22" s="99"/>
      <c r="M22" s="99" t="s">
        <v>61</v>
      </c>
      <c r="N22" s="99"/>
      <c r="O22" s="99"/>
      <c r="P22" s="99"/>
      <c r="Q22" s="99" t="s">
        <v>62</v>
      </c>
      <c r="R22" s="99"/>
      <c r="S22" s="99"/>
      <c r="T22" s="99"/>
      <c r="U22" s="99" t="s">
        <v>63</v>
      </c>
      <c r="V22" s="99"/>
      <c r="W22" s="99"/>
      <c r="X22" s="99" t="s">
        <v>64</v>
      </c>
      <c r="Y22" s="99"/>
      <c r="Z22" s="99"/>
      <c r="AA22" s="99"/>
      <c r="AB22" s="99" t="s">
        <v>65</v>
      </c>
      <c r="AC22" s="99"/>
      <c r="AD22" s="99"/>
      <c r="AE22" s="99" t="s">
        <v>66</v>
      </c>
      <c r="AF22" s="99"/>
      <c r="AG22" s="99"/>
      <c r="AH22" s="99"/>
      <c r="AI22" s="99"/>
      <c r="AJ22" s="99" t="s">
        <v>67</v>
      </c>
      <c r="AK22" s="99"/>
      <c r="AL22" s="99"/>
      <c r="AM22" s="99" t="s">
        <v>68</v>
      </c>
      <c r="AN22" s="99"/>
      <c r="AO22" s="99"/>
      <c r="AP22" s="99"/>
      <c r="AQ22" s="117"/>
      <c r="AR22" s="117"/>
      <c r="AS22" s="134"/>
    </row>
    <row r="23" spans="1:46" s="48" customFormat="1" ht="11.25" customHeight="1">
      <c r="A23" s="97"/>
      <c r="B23" s="98"/>
      <c r="C23" s="102"/>
      <c r="D23" s="46" t="s">
        <v>69</v>
      </c>
      <c r="E23" s="49">
        <v>1</v>
      </c>
      <c r="F23" s="49">
        <v>2</v>
      </c>
      <c r="G23" s="49">
        <v>3</v>
      </c>
      <c r="H23" s="49">
        <v>4</v>
      </c>
      <c r="I23" s="49">
        <v>5</v>
      </c>
      <c r="J23" s="49">
        <v>6</v>
      </c>
      <c r="K23" s="49">
        <v>7</v>
      </c>
      <c r="L23" s="49">
        <v>8</v>
      </c>
      <c r="M23" s="49">
        <v>9</v>
      </c>
      <c r="N23" s="49">
        <v>10</v>
      </c>
      <c r="O23" s="49">
        <v>11</v>
      </c>
      <c r="P23" s="49">
        <v>12</v>
      </c>
      <c r="Q23" s="49">
        <v>13</v>
      </c>
      <c r="R23" s="49">
        <v>14</v>
      </c>
      <c r="S23" s="49">
        <v>15</v>
      </c>
      <c r="T23" s="49">
        <v>16</v>
      </c>
      <c r="U23" s="49">
        <v>17</v>
      </c>
      <c r="V23" s="49">
        <v>18</v>
      </c>
      <c r="W23" s="49">
        <v>19</v>
      </c>
      <c r="X23" s="49">
        <v>20</v>
      </c>
      <c r="Y23" s="49">
        <v>21</v>
      </c>
      <c r="Z23" s="49">
        <v>22</v>
      </c>
      <c r="AA23" s="49">
        <v>23</v>
      </c>
      <c r="AB23" s="49">
        <v>24</v>
      </c>
      <c r="AC23" s="49">
        <v>25</v>
      </c>
      <c r="AD23" s="49">
        <v>26</v>
      </c>
      <c r="AE23" s="49">
        <v>27</v>
      </c>
      <c r="AF23" s="49">
        <v>28</v>
      </c>
      <c r="AG23" s="49">
        <v>29</v>
      </c>
      <c r="AH23" s="49">
        <v>30</v>
      </c>
      <c r="AI23" s="49">
        <v>31</v>
      </c>
      <c r="AJ23" s="49">
        <v>32</v>
      </c>
      <c r="AK23" s="49">
        <v>33</v>
      </c>
      <c r="AL23" s="49">
        <v>34</v>
      </c>
      <c r="AM23" s="49">
        <v>35</v>
      </c>
      <c r="AN23" s="49">
        <v>36</v>
      </c>
      <c r="AO23" s="49">
        <v>37</v>
      </c>
      <c r="AP23" s="49">
        <v>38</v>
      </c>
      <c r="AQ23" s="117"/>
      <c r="AR23" s="117"/>
      <c r="AS23" s="134"/>
    </row>
    <row r="24" spans="1:46" ht="12.75" customHeight="1">
      <c r="A24" s="103" t="s">
        <v>80</v>
      </c>
      <c r="B24" s="45" t="s">
        <v>71</v>
      </c>
      <c r="C24" s="50">
        <v>2</v>
      </c>
      <c r="D24" s="59"/>
      <c r="E24" s="6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1" t="s">
        <v>81</v>
      </c>
      <c r="Q24" s="60"/>
      <c r="R24" s="62" t="s">
        <v>82</v>
      </c>
      <c r="S24" s="60"/>
      <c r="T24" s="62" t="s">
        <v>82</v>
      </c>
      <c r="U24" s="60"/>
      <c r="V24" s="85" t="s">
        <v>82</v>
      </c>
      <c r="W24" s="60"/>
      <c r="X24" s="60"/>
      <c r="Y24" s="86" t="s">
        <v>82</v>
      </c>
      <c r="Z24" s="60"/>
      <c r="AA24" s="60"/>
      <c r="AB24" s="87" t="s">
        <v>106</v>
      </c>
      <c r="AC24" s="60"/>
      <c r="AD24" s="86" t="s">
        <v>82</v>
      </c>
      <c r="AE24" s="60"/>
      <c r="AF24" s="85" t="s">
        <v>82</v>
      </c>
      <c r="AG24" s="87" t="s">
        <v>106</v>
      </c>
      <c r="AH24" s="60"/>
      <c r="AI24" s="60"/>
      <c r="AJ24" s="60"/>
      <c r="AK24" s="60"/>
      <c r="AL24" s="85" t="s">
        <v>82</v>
      </c>
      <c r="AM24" s="31"/>
      <c r="AN24" s="31"/>
      <c r="AO24" s="31"/>
      <c r="AP24" s="31"/>
      <c r="AQ24" s="52">
        <v>8</v>
      </c>
      <c r="AR24" s="31">
        <f>34*5</f>
        <v>170</v>
      </c>
      <c r="AS24" s="53">
        <f t="shared" ref="AS24:AS32" si="2">AQ24/AR24</f>
        <v>4.7058823529411764E-2</v>
      </c>
      <c r="AT24" s="1"/>
    </row>
    <row r="25" spans="1:46">
      <c r="A25" s="104"/>
      <c r="B25" s="45" t="s">
        <v>72</v>
      </c>
      <c r="C25" s="50">
        <v>2</v>
      </c>
      <c r="D25" s="59"/>
      <c r="E25" s="60"/>
      <c r="F25" s="31"/>
      <c r="G25" s="31"/>
      <c r="H25" s="31"/>
      <c r="I25" s="31"/>
      <c r="J25" s="61" t="s">
        <v>82</v>
      </c>
      <c r="K25" s="31"/>
      <c r="L25" s="31"/>
      <c r="M25" s="31"/>
      <c r="N25" s="31"/>
      <c r="O25" s="31"/>
      <c r="P25" s="31"/>
      <c r="Q25" s="62" t="s">
        <v>82</v>
      </c>
      <c r="R25" s="55"/>
      <c r="S25" s="55"/>
      <c r="T25" s="55"/>
      <c r="U25" s="60"/>
      <c r="V25" s="55"/>
      <c r="W25" s="55"/>
      <c r="X25" s="60"/>
      <c r="Y25" s="86" t="s">
        <v>82</v>
      </c>
      <c r="Z25" s="55"/>
      <c r="AA25" s="55"/>
      <c r="AB25" s="85" t="s">
        <v>82</v>
      </c>
      <c r="AC25" s="55"/>
      <c r="AD25" s="86" t="s">
        <v>82</v>
      </c>
      <c r="AE25" s="60"/>
      <c r="AF25" s="60"/>
      <c r="AG25" s="55"/>
      <c r="AH25" s="55"/>
      <c r="AI25" s="55"/>
      <c r="AJ25" s="60"/>
      <c r="AK25" s="55"/>
      <c r="AL25" s="55"/>
      <c r="AM25" s="31"/>
      <c r="AN25" s="31"/>
      <c r="AO25" s="31"/>
      <c r="AP25" s="31"/>
      <c r="AQ25" s="52">
        <f t="shared" ref="AQ25:AQ32" si="3">COUNTA(E25:AP25)</f>
        <v>5</v>
      </c>
      <c r="AR25" s="31">
        <f>34*4</f>
        <v>136</v>
      </c>
      <c r="AS25" s="53">
        <f t="shared" si="2"/>
        <v>3.6764705882352942E-2</v>
      </c>
      <c r="AT25" s="1"/>
    </row>
    <row r="26" spans="1:46" ht="12.75" customHeight="1">
      <c r="A26" s="104"/>
      <c r="B26" s="45" t="s">
        <v>73</v>
      </c>
      <c r="C26" s="50">
        <v>2</v>
      </c>
      <c r="D26" s="59"/>
      <c r="E26" s="60"/>
      <c r="F26" s="60"/>
      <c r="G26" s="60"/>
      <c r="H26" s="55"/>
      <c r="I26" s="63" t="s">
        <v>82</v>
      </c>
      <c r="J26" s="60"/>
      <c r="K26" s="60"/>
      <c r="L26" s="60"/>
      <c r="M26" s="60"/>
      <c r="N26" s="60"/>
      <c r="O26" s="60"/>
      <c r="P26" s="60"/>
      <c r="Q26" s="60"/>
      <c r="R26" s="55"/>
      <c r="S26" s="55"/>
      <c r="T26" s="55"/>
      <c r="U26" s="60"/>
      <c r="V26" s="55"/>
      <c r="W26" s="55"/>
      <c r="X26" s="60"/>
      <c r="Y26" s="55"/>
      <c r="Z26" s="55"/>
      <c r="AA26" s="55"/>
      <c r="AB26" s="55"/>
      <c r="AC26" s="55"/>
      <c r="AD26" s="60"/>
      <c r="AE26" s="60"/>
      <c r="AF26" s="60"/>
      <c r="AG26" s="60"/>
      <c r="AH26" s="31"/>
      <c r="AI26" s="31"/>
      <c r="AJ26" s="31"/>
      <c r="AK26" s="55"/>
      <c r="AL26" s="55"/>
      <c r="AM26" s="31"/>
      <c r="AN26" s="31"/>
      <c r="AO26" s="31"/>
      <c r="AP26" s="31"/>
      <c r="AQ26" s="52">
        <f t="shared" si="3"/>
        <v>1</v>
      </c>
      <c r="AR26" s="31">
        <f>34*4</f>
        <v>136</v>
      </c>
      <c r="AS26" s="53">
        <f t="shared" si="2"/>
        <v>7.3529411764705881E-3</v>
      </c>
      <c r="AT26" s="1"/>
    </row>
    <row r="27" spans="1:46">
      <c r="A27" s="104"/>
      <c r="B27" s="45" t="s">
        <v>74</v>
      </c>
      <c r="C27" s="50">
        <v>2</v>
      </c>
      <c r="D27" s="59"/>
      <c r="E27" s="60"/>
      <c r="F27" s="55"/>
      <c r="G27" s="55"/>
      <c r="H27" s="55"/>
      <c r="I27" s="60"/>
      <c r="J27" s="55"/>
      <c r="K27" s="55"/>
      <c r="L27" s="55"/>
      <c r="M27" s="60"/>
      <c r="N27" s="55"/>
      <c r="O27" s="55"/>
      <c r="P27" s="55"/>
      <c r="Q27" s="55"/>
      <c r="R27" s="55"/>
      <c r="S27" s="55"/>
      <c r="T27" s="55"/>
      <c r="U27" s="60"/>
      <c r="V27" s="55"/>
      <c r="W27" s="55"/>
      <c r="X27" s="60"/>
      <c r="Y27" s="55"/>
      <c r="Z27" s="55"/>
      <c r="AA27" s="55"/>
      <c r="AB27" s="55"/>
      <c r="AC27" s="55"/>
      <c r="AD27" s="55"/>
      <c r="AE27" s="60"/>
      <c r="AF27" s="60"/>
      <c r="AG27" s="31"/>
      <c r="AH27" s="31"/>
      <c r="AI27" s="31"/>
      <c r="AJ27" s="31"/>
      <c r="AK27" s="55"/>
      <c r="AL27" s="55"/>
      <c r="AM27" s="31"/>
      <c r="AN27" s="31"/>
      <c r="AO27" s="31"/>
      <c r="AP27" s="31"/>
      <c r="AQ27" s="52">
        <f t="shared" si="3"/>
        <v>0</v>
      </c>
      <c r="AR27" s="31">
        <f>34*2</f>
        <v>68</v>
      </c>
      <c r="AS27" s="53">
        <f t="shared" si="2"/>
        <v>0</v>
      </c>
      <c r="AT27" s="1"/>
    </row>
    <row r="28" spans="1:46" ht="12.75" customHeight="1">
      <c r="A28" s="104"/>
      <c r="B28" s="64" t="s">
        <v>83</v>
      </c>
      <c r="C28" s="50">
        <v>2</v>
      </c>
      <c r="D28" s="59"/>
      <c r="E28" s="60"/>
      <c r="F28" s="55"/>
      <c r="G28" s="55"/>
      <c r="H28" s="55"/>
      <c r="I28" s="60"/>
      <c r="J28" s="55"/>
      <c r="K28" s="55"/>
      <c r="L28" s="55"/>
      <c r="M28" s="60"/>
      <c r="N28" s="55"/>
      <c r="O28" s="55"/>
      <c r="P28" s="55"/>
      <c r="Q28" s="60"/>
      <c r="R28" s="65" t="s">
        <v>82</v>
      </c>
      <c r="S28" s="55"/>
      <c r="T28" s="55"/>
      <c r="U28" s="60"/>
      <c r="V28" s="55"/>
      <c r="W28" s="55"/>
      <c r="X28" s="60"/>
      <c r="Y28" s="76" t="s">
        <v>82</v>
      </c>
      <c r="Z28" s="55"/>
      <c r="AA28" s="55"/>
      <c r="AB28" s="60"/>
      <c r="AC28" s="55"/>
      <c r="AD28" s="31"/>
      <c r="AE28" s="60"/>
      <c r="AF28" s="60"/>
      <c r="AG28" s="76" t="s">
        <v>82</v>
      </c>
      <c r="AH28" s="55"/>
      <c r="AI28" s="31"/>
      <c r="AJ28" s="60"/>
      <c r="AK28" s="55"/>
      <c r="AL28" s="76" t="s">
        <v>82</v>
      </c>
      <c r="AM28" s="31"/>
      <c r="AN28" s="31"/>
      <c r="AO28" s="31"/>
      <c r="AP28" s="31"/>
      <c r="AQ28" s="52">
        <f t="shared" si="3"/>
        <v>4</v>
      </c>
      <c r="AR28" s="31">
        <f>34*2</f>
        <v>68</v>
      </c>
      <c r="AS28" s="53">
        <f t="shared" si="2"/>
        <v>5.8823529411764705E-2</v>
      </c>
      <c r="AT28" s="1"/>
    </row>
    <row r="29" spans="1:46" ht="12.75" customHeight="1">
      <c r="A29" s="104"/>
      <c r="B29" s="45" t="s">
        <v>75</v>
      </c>
      <c r="C29" s="50">
        <v>2</v>
      </c>
      <c r="D29" s="59"/>
      <c r="E29" s="60"/>
      <c r="F29" s="55"/>
      <c r="G29" s="55"/>
      <c r="H29" s="55"/>
      <c r="I29" s="60"/>
      <c r="J29" s="55"/>
      <c r="K29" s="55"/>
      <c r="L29" s="55"/>
      <c r="M29" s="60"/>
      <c r="N29" s="55"/>
      <c r="O29" s="55"/>
      <c r="P29" s="55"/>
      <c r="Q29" s="60"/>
      <c r="R29" s="55"/>
      <c r="S29" s="55"/>
      <c r="T29" s="55"/>
      <c r="U29" s="60"/>
      <c r="V29" s="55"/>
      <c r="W29" s="55"/>
      <c r="X29" s="60"/>
      <c r="Y29" s="55"/>
      <c r="Z29" s="55"/>
      <c r="AA29" s="31"/>
      <c r="AB29" s="60"/>
      <c r="AC29" s="55"/>
      <c r="AD29" s="55"/>
      <c r="AE29" s="60"/>
      <c r="AF29" s="60"/>
      <c r="AG29" s="55"/>
      <c r="AH29" s="55"/>
      <c r="AI29" s="55"/>
      <c r="AJ29" s="31"/>
      <c r="AK29" s="55"/>
      <c r="AL29" s="55"/>
      <c r="AM29" s="31"/>
      <c r="AN29" s="31"/>
      <c r="AO29" s="31"/>
      <c r="AP29" s="31"/>
      <c r="AQ29" s="52">
        <f t="shared" si="3"/>
        <v>0</v>
      </c>
      <c r="AR29" s="31">
        <f t="shared" ref="AR29:AR31" si="4">34*1</f>
        <v>34</v>
      </c>
      <c r="AS29" s="53">
        <f t="shared" si="2"/>
        <v>0</v>
      </c>
      <c r="AT29" s="1"/>
    </row>
    <row r="30" spans="1:46" s="37" customFormat="1" ht="16.5" customHeight="1">
      <c r="A30" s="104"/>
      <c r="B30" s="45" t="s">
        <v>76</v>
      </c>
      <c r="C30" s="50">
        <v>2</v>
      </c>
      <c r="D30" s="66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52">
        <f t="shared" si="3"/>
        <v>0</v>
      </c>
      <c r="AR30" s="31">
        <f t="shared" si="4"/>
        <v>34</v>
      </c>
      <c r="AS30" s="53">
        <f t="shared" si="2"/>
        <v>0</v>
      </c>
    </row>
    <row r="31" spans="1:46">
      <c r="A31" s="104"/>
      <c r="B31" s="45" t="s">
        <v>77</v>
      </c>
      <c r="C31" s="50">
        <v>2</v>
      </c>
      <c r="D31" s="59"/>
      <c r="E31" s="60"/>
      <c r="F31" s="60"/>
      <c r="G31" s="60"/>
      <c r="H31" s="55"/>
      <c r="I31" s="1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31"/>
      <c r="AN31" s="31"/>
      <c r="AO31" s="31"/>
      <c r="AP31" s="31"/>
      <c r="AQ31" s="52">
        <f t="shared" si="3"/>
        <v>0</v>
      </c>
      <c r="AR31" s="31">
        <f t="shared" si="4"/>
        <v>34</v>
      </c>
      <c r="AS31" s="53">
        <f t="shared" si="2"/>
        <v>0</v>
      </c>
      <c r="AT31" s="1"/>
    </row>
    <row r="32" spans="1:46" ht="12.75" customHeight="1">
      <c r="A32" s="104"/>
      <c r="B32" s="47" t="s">
        <v>78</v>
      </c>
      <c r="C32" s="50">
        <v>2</v>
      </c>
      <c r="D32" s="59"/>
      <c r="E32" s="60"/>
      <c r="F32" s="55"/>
      <c r="G32" s="55"/>
      <c r="H32" s="1"/>
      <c r="I32" s="55"/>
      <c r="J32" s="55"/>
      <c r="K32" s="55"/>
      <c r="L32" s="55"/>
      <c r="M32" s="60"/>
      <c r="N32" s="55"/>
      <c r="O32" s="55"/>
      <c r="P32" s="55"/>
      <c r="Q32" s="60"/>
      <c r="R32" s="55"/>
      <c r="S32" s="55"/>
      <c r="T32" s="55"/>
      <c r="U32" s="60"/>
      <c r="V32" s="55"/>
      <c r="W32" s="55"/>
      <c r="X32" s="60"/>
      <c r="Y32" s="55"/>
      <c r="Z32" s="55"/>
      <c r="AA32" s="55"/>
      <c r="AB32" s="31"/>
      <c r="AC32" s="31"/>
      <c r="AD32" s="31"/>
      <c r="AE32" s="60"/>
      <c r="AF32" s="60"/>
      <c r="AG32" s="55"/>
      <c r="AH32" s="55"/>
      <c r="AI32" s="55"/>
      <c r="AJ32" s="60"/>
      <c r="AK32" s="55"/>
      <c r="AL32" s="55"/>
      <c r="AM32" s="31"/>
      <c r="AN32" s="31"/>
      <c r="AO32" s="31"/>
      <c r="AP32" s="31"/>
      <c r="AQ32" s="52">
        <f t="shared" si="3"/>
        <v>0</v>
      </c>
      <c r="AR32" s="31">
        <f>34*2</f>
        <v>68</v>
      </c>
      <c r="AS32" s="53">
        <f t="shared" si="2"/>
        <v>0</v>
      </c>
      <c r="AT32" s="1"/>
    </row>
    <row r="33" spans="1:46" s="9" customFormat="1" ht="27" customHeight="1">
      <c r="A33" s="58"/>
      <c r="B33" s="67"/>
      <c r="C33" s="67"/>
      <c r="D33" s="6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8"/>
      <c r="AO33" s="58"/>
      <c r="AP33" s="58"/>
      <c r="AQ33" s="58"/>
      <c r="AR33" s="58"/>
      <c r="AS33" s="58"/>
    </row>
    <row r="34" spans="1:46" s="9" customFormat="1" ht="114" customHeight="1">
      <c r="A34" s="100" t="s">
        <v>84</v>
      </c>
      <c r="B34" s="100"/>
      <c r="C34" s="100"/>
      <c r="D34" s="100"/>
      <c r="E34" s="106" t="s">
        <v>52</v>
      </c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4"/>
      <c r="AQ34" s="117" t="s">
        <v>53</v>
      </c>
      <c r="AR34" s="117" t="s">
        <v>54</v>
      </c>
      <c r="AS34" s="134" t="s">
        <v>55</v>
      </c>
    </row>
    <row r="35" spans="1:46" s="37" customFormat="1">
      <c r="A35" s="95" t="s">
        <v>56</v>
      </c>
      <c r="B35" s="96"/>
      <c r="C35" s="101" t="s">
        <v>57</v>
      </c>
      <c r="D35" s="46" t="s">
        <v>58</v>
      </c>
      <c r="E35" s="99" t="s">
        <v>59</v>
      </c>
      <c r="F35" s="99"/>
      <c r="G35" s="99"/>
      <c r="H35" s="99"/>
      <c r="I35" s="99" t="s">
        <v>60</v>
      </c>
      <c r="J35" s="99"/>
      <c r="K35" s="99"/>
      <c r="L35" s="99"/>
      <c r="M35" s="99" t="s">
        <v>61</v>
      </c>
      <c r="N35" s="99"/>
      <c r="O35" s="99"/>
      <c r="P35" s="99"/>
      <c r="Q35" s="99" t="s">
        <v>62</v>
      </c>
      <c r="R35" s="99"/>
      <c r="S35" s="99"/>
      <c r="T35" s="99"/>
      <c r="U35" s="99" t="s">
        <v>63</v>
      </c>
      <c r="V35" s="99"/>
      <c r="W35" s="99"/>
      <c r="X35" s="99" t="s">
        <v>64</v>
      </c>
      <c r="Y35" s="99"/>
      <c r="Z35" s="99"/>
      <c r="AA35" s="99"/>
      <c r="AB35" s="99" t="s">
        <v>65</v>
      </c>
      <c r="AC35" s="99"/>
      <c r="AD35" s="99"/>
      <c r="AE35" s="99" t="s">
        <v>66</v>
      </c>
      <c r="AF35" s="99"/>
      <c r="AG35" s="99"/>
      <c r="AH35" s="99"/>
      <c r="AI35" s="99"/>
      <c r="AJ35" s="99" t="s">
        <v>67</v>
      </c>
      <c r="AK35" s="99"/>
      <c r="AL35" s="99"/>
      <c r="AM35" s="99" t="s">
        <v>68</v>
      </c>
      <c r="AN35" s="99"/>
      <c r="AO35" s="99"/>
      <c r="AP35" s="99"/>
      <c r="AQ35" s="117"/>
      <c r="AR35" s="117"/>
      <c r="AS35" s="134"/>
    </row>
    <row r="36" spans="1:46" s="37" customFormat="1" ht="16.5" customHeight="1">
      <c r="A36" s="97"/>
      <c r="B36" s="98"/>
      <c r="C36" s="102"/>
      <c r="D36" s="46" t="s">
        <v>69</v>
      </c>
      <c r="E36" s="49">
        <v>1</v>
      </c>
      <c r="F36" s="49">
        <v>2</v>
      </c>
      <c r="G36" s="49">
        <v>3</v>
      </c>
      <c r="H36" s="49">
        <v>4</v>
      </c>
      <c r="I36" s="49">
        <v>5</v>
      </c>
      <c r="J36" s="49">
        <v>6</v>
      </c>
      <c r="K36" s="49">
        <v>7</v>
      </c>
      <c r="L36" s="49">
        <v>8</v>
      </c>
      <c r="M36" s="49">
        <v>9</v>
      </c>
      <c r="N36" s="49">
        <v>10</v>
      </c>
      <c r="O36" s="49">
        <v>11</v>
      </c>
      <c r="P36" s="49">
        <v>12</v>
      </c>
      <c r="Q36" s="49">
        <v>13</v>
      </c>
      <c r="R36" s="49">
        <v>14</v>
      </c>
      <c r="S36" s="49">
        <v>15</v>
      </c>
      <c r="T36" s="49">
        <v>16</v>
      </c>
      <c r="U36" s="49">
        <v>17</v>
      </c>
      <c r="V36" s="49">
        <v>18</v>
      </c>
      <c r="W36" s="49">
        <v>19</v>
      </c>
      <c r="X36" s="49">
        <v>20</v>
      </c>
      <c r="Y36" s="49">
        <v>21</v>
      </c>
      <c r="Z36" s="49">
        <v>22</v>
      </c>
      <c r="AA36" s="49">
        <v>23</v>
      </c>
      <c r="AB36" s="49">
        <v>24</v>
      </c>
      <c r="AC36" s="49">
        <v>25</v>
      </c>
      <c r="AD36" s="49">
        <v>26</v>
      </c>
      <c r="AE36" s="49">
        <v>27</v>
      </c>
      <c r="AF36" s="49">
        <v>28</v>
      </c>
      <c r="AG36" s="49">
        <v>29</v>
      </c>
      <c r="AH36" s="49">
        <v>30</v>
      </c>
      <c r="AI36" s="49">
        <v>31</v>
      </c>
      <c r="AJ36" s="49">
        <v>32</v>
      </c>
      <c r="AK36" s="49">
        <v>33</v>
      </c>
      <c r="AL36" s="49">
        <v>34</v>
      </c>
      <c r="AM36" s="49">
        <v>35</v>
      </c>
      <c r="AN36" s="49">
        <v>36</v>
      </c>
      <c r="AO36" s="49">
        <v>37</v>
      </c>
      <c r="AP36" s="49">
        <v>38</v>
      </c>
      <c r="AQ36" s="117"/>
      <c r="AR36" s="117"/>
      <c r="AS36" s="134"/>
    </row>
    <row r="37" spans="1:46" s="48" customFormat="1" ht="11.25" customHeight="1">
      <c r="A37" s="103" t="s">
        <v>80</v>
      </c>
      <c r="B37" s="45" t="s">
        <v>71</v>
      </c>
      <c r="C37" s="50">
        <v>3</v>
      </c>
      <c r="D37" s="59"/>
      <c r="E37" s="60"/>
      <c r="F37" s="31"/>
      <c r="G37" s="31"/>
      <c r="H37" s="31"/>
      <c r="I37" s="31"/>
      <c r="J37" s="78"/>
      <c r="K37" s="31"/>
      <c r="L37" s="77" t="s">
        <v>82</v>
      </c>
      <c r="M37" s="78"/>
      <c r="N37" s="31"/>
      <c r="O37" s="77" t="s">
        <v>81</v>
      </c>
      <c r="P37" s="31"/>
      <c r="Q37" s="60"/>
      <c r="R37" s="81"/>
      <c r="S37" s="60"/>
      <c r="T37" s="82" t="s">
        <v>82</v>
      </c>
      <c r="U37" s="60"/>
      <c r="V37" s="60"/>
      <c r="W37" s="60"/>
      <c r="X37" s="60"/>
      <c r="Y37" s="60"/>
      <c r="Z37" s="82" t="s">
        <v>107</v>
      </c>
      <c r="AA37" s="60"/>
      <c r="AB37" s="82" t="s">
        <v>82</v>
      </c>
      <c r="AC37" s="60"/>
      <c r="AD37" s="82" t="s">
        <v>82</v>
      </c>
      <c r="AE37" s="60"/>
      <c r="AF37" s="60"/>
      <c r="AG37" s="60"/>
      <c r="AH37" s="82" t="s">
        <v>81</v>
      </c>
      <c r="AI37" s="60"/>
      <c r="AJ37" s="60"/>
      <c r="AK37" s="60"/>
      <c r="AL37" s="82" t="s">
        <v>82</v>
      </c>
      <c r="AM37" s="31"/>
      <c r="AN37" s="31"/>
      <c r="AO37" s="31"/>
      <c r="AP37" s="31"/>
      <c r="AQ37" s="52">
        <f t="shared" ref="AQ37:AQ45" si="5">COUNTA(E37:AP37)</f>
        <v>8</v>
      </c>
      <c r="AR37" s="31">
        <f>34*5</f>
        <v>170</v>
      </c>
      <c r="AS37" s="53">
        <f t="shared" ref="AS37:AS45" si="6">AQ37/AR37</f>
        <v>4.7058823529411764E-2</v>
      </c>
    </row>
    <row r="38" spans="1:46" s="48" customFormat="1" ht="15" customHeight="1">
      <c r="A38" s="104"/>
      <c r="B38" s="45" t="s">
        <v>72</v>
      </c>
      <c r="C38" s="50">
        <v>3</v>
      </c>
      <c r="D38" s="59"/>
      <c r="E38" s="60"/>
      <c r="F38" s="78"/>
      <c r="G38" s="77" t="s">
        <v>82</v>
      </c>
      <c r="H38" s="31"/>
      <c r="I38" s="31"/>
      <c r="J38" s="31"/>
      <c r="K38" s="77" t="s">
        <v>82</v>
      </c>
      <c r="L38" s="78"/>
      <c r="M38" s="31"/>
      <c r="N38" s="31"/>
      <c r="O38" s="31"/>
      <c r="P38" s="78"/>
      <c r="Q38" s="60"/>
      <c r="R38" s="55"/>
      <c r="S38" s="76" t="s">
        <v>82</v>
      </c>
      <c r="T38" s="55"/>
      <c r="U38" s="60"/>
      <c r="V38" s="55"/>
      <c r="W38" s="55"/>
      <c r="X38" s="82" t="s">
        <v>82</v>
      </c>
      <c r="Y38" s="55"/>
      <c r="Z38" s="55"/>
      <c r="AA38" s="55"/>
      <c r="AB38" s="82" t="s">
        <v>82</v>
      </c>
      <c r="AC38" s="55"/>
      <c r="AD38" s="55"/>
      <c r="AE38" s="60"/>
      <c r="AF38" s="60"/>
      <c r="AG38" s="55"/>
      <c r="AH38" s="55"/>
      <c r="AI38" s="76" t="s">
        <v>82</v>
      </c>
      <c r="AJ38" s="60"/>
      <c r="AK38" s="55"/>
      <c r="AL38" s="76" t="s">
        <v>82</v>
      </c>
      <c r="AM38" s="31"/>
      <c r="AN38" s="31"/>
      <c r="AO38" s="31"/>
      <c r="AP38" s="31"/>
      <c r="AQ38" s="52">
        <f t="shared" si="5"/>
        <v>7</v>
      </c>
      <c r="AR38" s="31">
        <f t="shared" ref="AR38:AR39" si="7">34*4</f>
        <v>136</v>
      </c>
      <c r="AS38" s="53">
        <f t="shared" si="6"/>
        <v>5.1470588235294115E-2</v>
      </c>
    </row>
    <row r="39" spans="1:46" s="48" customFormat="1" ht="12.75" customHeight="1">
      <c r="A39" s="104"/>
      <c r="B39" s="45" t="s">
        <v>73</v>
      </c>
      <c r="C39" s="50">
        <v>3</v>
      </c>
      <c r="D39" s="59"/>
      <c r="E39" s="60"/>
      <c r="F39" s="60"/>
      <c r="G39" s="60"/>
      <c r="H39" s="80"/>
      <c r="I39" s="79" t="s">
        <v>81</v>
      </c>
      <c r="J39" s="60"/>
      <c r="K39" s="81"/>
      <c r="L39" s="60"/>
      <c r="M39" s="60"/>
      <c r="N39" s="60"/>
      <c r="O39" s="60"/>
      <c r="P39" s="60"/>
      <c r="Q39" s="60"/>
      <c r="R39" s="80"/>
      <c r="S39" s="76" t="s">
        <v>81</v>
      </c>
      <c r="T39" s="55"/>
      <c r="U39" s="60"/>
      <c r="V39" s="55"/>
      <c r="W39" s="55"/>
      <c r="X39" s="60"/>
      <c r="Y39" s="55"/>
      <c r="Z39" s="55"/>
      <c r="AA39" s="55"/>
      <c r="AB39" s="55"/>
      <c r="AC39" s="76" t="s">
        <v>81</v>
      </c>
      <c r="AD39" s="60"/>
      <c r="AE39" s="60"/>
      <c r="AF39" s="60"/>
      <c r="AG39" s="60"/>
      <c r="AH39" s="31"/>
      <c r="AI39" s="31"/>
      <c r="AJ39" s="77" t="s">
        <v>81</v>
      </c>
      <c r="AK39" s="55"/>
      <c r="AL39" s="76" t="s">
        <v>81</v>
      </c>
      <c r="AM39" s="31"/>
      <c r="AN39" s="31"/>
      <c r="AO39" s="31"/>
      <c r="AP39" s="31"/>
      <c r="AQ39" s="52">
        <v>5</v>
      </c>
      <c r="AR39" s="31">
        <f t="shared" si="7"/>
        <v>136</v>
      </c>
      <c r="AS39" s="53">
        <f t="shared" si="6"/>
        <v>3.6764705882352942E-2</v>
      </c>
    </row>
    <row r="40" spans="1:46" ht="12.75" customHeight="1">
      <c r="A40" s="104"/>
      <c r="B40" s="45" t="s">
        <v>74</v>
      </c>
      <c r="C40" s="50">
        <v>3</v>
      </c>
      <c r="D40" s="59"/>
      <c r="E40" s="60"/>
      <c r="F40" s="55"/>
      <c r="G40" s="80"/>
      <c r="H40" s="55"/>
      <c r="I40" s="60"/>
      <c r="J40" s="55"/>
      <c r="K40" s="55"/>
      <c r="L40" s="55"/>
      <c r="M40" s="60"/>
      <c r="N40" s="55"/>
      <c r="O40" s="76" t="s">
        <v>81</v>
      </c>
      <c r="P40" s="55"/>
      <c r="Q40" s="55"/>
      <c r="R40" s="55"/>
      <c r="S40" s="55"/>
      <c r="T40" s="55"/>
      <c r="U40" s="60"/>
      <c r="V40" s="55"/>
      <c r="W40" s="55"/>
      <c r="X40" s="60"/>
      <c r="Y40" s="76" t="s">
        <v>81</v>
      </c>
      <c r="Z40" s="55"/>
      <c r="AA40" s="55"/>
      <c r="AB40" s="55"/>
      <c r="AC40" s="55"/>
      <c r="AD40" s="55"/>
      <c r="AE40" s="60"/>
      <c r="AF40" s="60"/>
      <c r="AG40" s="31"/>
      <c r="AH40" s="31"/>
      <c r="AI40" s="31"/>
      <c r="AJ40" s="31"/>
      <c r="AK40" s="55"/>
      <c r="AL40" s="76" t="s">
        <v>81</v>
      </c>
      <c r="AM40" s="31"/>
      <c r="AN40" s="31"/>
      <c r="AO40" s="31"/>
      <c r="AP40" s="31"/>
      <c r="AQ40" s="52">
        <v>3</v>
      </c>
      <c r="AR40" s="31">
        <f t="shared" ref="AR40:AR41" si="8">34*2</f>
        <v>68</v>
      </c>
      <c r="AS40" s="53">
        <f t="shared" si="6"/>
        <v>4.4117647058823532E-2</v>
      </c>
      <c r="AT40" s="1"/>
    </row>
    <row r="41" spans="1:46" ht="12.75" customHeight="1">
      <c r="A41" s="104"/>
      <c r="B41" s="64" t="s">
        <v>83</v>
      </c>
      <c r="C41" s="50">
        <v>3</v>
      </c>
      <c r="D41" s="59"/>
      <c r="E41" s="60"/>
      <c r="F41" s="55"/>
      <c r="G41" s="55"/>
      <c r="H41" s="55"/>
      <c r="I41" s="60"/>
      <c r="J41" s="55"/>
      <c r="K41" s="55"/>
      <c r="L41" s="76" t="s">
        <v>82</v>
      </c>
      <c r="M41" s="60"/>
      <c r="N41" s="55"/>
      <c r="O41" s="55"/>
      <c r="P41" s="55"/>
      <c r="Q41" s="60"/>
      <c r="R41" s="55"/>
      <c r="S41" s="55"/>
      <c r="T41" s="55"/>
      <c r="U41" s="60"/>
      <c r="V41" s="55"/>
      <c r="W41" s="76" t="s">
        <v>82</v>
      </c>
      <c r="X41" s="60"/>
      <c r="Y41" s="55"/>
      <c r="Z41" s="55"/>
      <c r="AA41" s="55"/>
      <c r="AB41" s="60"/>
      <c r="AC41" s="55"/>
      <c r="AD41" s="31"/>
      <c r="AE41" s="60"/>
      <c r="AF41" s="60"/>
      <c r="AG41" s="55"/>
      <c r="AH41" s="76" t="s">
        <v>82</v>
      </c>
      <c r="AI41" s="31"/>
      <c r="AJ41" s="60"/>
      <c r="AK41" s="55"/>
      <c r="AL41" s="76" t="s">
        <v>82</v>
      </c>
      <c r="AM41" s="31"/>
      <c r="AN41" s="31"/>
      <c r="AO41" s="31"/>
      <c r="AP41" s="31"/>
      <c r="AQ41" s="52">
        <f t="shared" si="5"/>
        <v>4</v>
      </c>
      <c r="AR41" s="31">
        <f t="shared" si="8"/>
        <v>68</v>
      </c>
      <c r="AS41" s="53">
        <f t="shared" si="6"/>
        <v>5.8823529411764705E-2</v>
      </c>
      <c r="AT41" s="1"/>
    </row>
    <row r="42" spans="1:46" ht="12.75" customHeight="1">
      <c r="A42" s="104"/>
      <c r="B42" s="45" t="s">
        <v>75</v>
      </c>
      <c r="C42" s="50">
        <v>3</v>
      </c>
      <c r="D42" s="59"/>
      <c r="E42" s="60"/>
      <c r="F42" s="55"/>
      <c r="G42" s="55"/>
      <c r="H42" s="55"/>
      <c r="I42" s="60"/>
      <c r="J42" s="55"/>
      <c r="K42" s="55"/>
      <c r="L42" s="55"/>
      <c r="M42" s="60"/>
      <c r="N42" s="55"/>
      <c r="O42" s="55"/>
      <c r="P42" s="55"/>
      <c r="Q42" s="60"/>
      <c r="R42" s="55"/>
      <c r="S42" s="55"/>
      <c r="T42" s="55"/>
      <c r="U42" s="60"/>
      <c r="V42" s="55"/>
      <c r="W42" s="55"/>
      <c r="X42" s="60"/>
      <c r="Y42" s="55"/>
      <c r="Z42" s="55"/>
      <c r="AA42" s="31"/>
      <c r="AB42" s="60"/>
      <c r="AC42" s="55"/>
      <c r="AD42" s="55"/>
      <c r="AE42" s="60"/>
      <c r="AF42" s="60"/>
      <c r="AG42" s="55"/>
      <c r="AH42" s="55"/>
      <c r="AI42" s="55"/>
      <c r="AJ42" s="31"/>
      <c r="AK42" s="55"/>
      <c r="AL42" s="55"/>
      <c r="AM42" s="31"/>
      <c r="AN42" s="31"/>
      <c r="AO42" s="31"/>
      <c r="AP42" s="31"/>
      <c r="AQ42" s="52">
        <f t="shared" si="5"/>
        <v>0</v>
      </c>
      <c r="AR42" s="31">
        <f t="shared" ref="AR42:AR44" si="9">34*1</f>
        <v>34</v>
      </c>
      <c r="AS42" s="53">
        <f t="shared" si="6"/>
        <v>0</v>
      </c>
      <c r="AT42" s="1"/>
    </row>
    <row r="43" spans="1:46" ht="12.75" customHeight="1">
      <c r="A43" s="104"/>
      <c r="B43" s="45" t="s">
        <v>76</v>
      </c>
      <c r="C43" s="50">
        <v>3</v>
      </c>
      <c r="D43" s="6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52">
        <f t="shared" si="5"/>
        <v>0</v>
      </c>
      <c r="AR43" s="31">
        <f t="shared" si="9"/>
        <v>34</v>
      </c>
      <c r="AS43" s="53">
        <f t="shared" si="6"/>
        <v>0</v>
      </c>
      <c r="AT43" s="1"/>
    </row>
    <row r="44" spans="1:46" s="37" customFormat="1" ht="15" customHeight="1">
      <c r="A44" s="104"/>
      <c r="B44" s="45" t="s">
        <v>77</v>
      </c>
      <c r="C44" s="50">
        <v>3</v>
      </c>
      <c r="D44" s="59"/>
      <c r="E44" s="60"/>
      <c r="F44" s="60"/>
      <c r="G44" s="60"/>
      <c r="H44" s="55"/>
      <c r="I44" s="9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31"/>
      <c r="AN44" s="31"/>
      <c r="AO44" s="31"/>
      <c r="AP44" s="31"/>
      <c r="AQ44" s="52">
        <f t="shared" si="5"/>
        <v>0</v>
      </c>
      <c r="AR44" s="31">
        <f t="shared" si="9"/>
        <v>34</v>
      </c>
      <c r="AS44" s="53">
        <f t="shared" si="6"/>
        <v>0</v>
      </c>
    </row>
    <row r="45" spans="1:46" s="48" customFormat="1" ht="15" customHeight="1">
      <c r="A45" s="104"/>
      <c r="B45" s="47" t="s">
        <v>78</v>
      </c>
      <c r="C45" s="50">
        <v>3</v>
      </c>
      <c r="D45" s="59"/>
      <c r="E45" s="60"/>
      <c r="F45" s="55"/>
      <c r="G45" s="55"/>
      <c r="H45" s="55"/>
      <c r="I45" s="55"/>
      <c r="J45" s="55"/>
      <c r="K45" s="55"/>
      <c r="L45" s="55"/>
      <c r="M45" s="60"/>
      <c r="N45" s="55"/>
      <c r="O45" s="55"/>
      <c r="P45" s="55"/>
      <c r="Q45" s="60"/>
      <c r="R45" s="55"/>
      <c r="S45" s="55"/>
      <c r="T45" s="55"/>
      <c r="U45" s="60"/>
      <c r="V45" s="55"/>
      <c r="W45" s="55"/>
      <c r="X45" s="60"/>
      <c r="Y45" s="55"/>
      <c r="Z45" s="55"/>
      <c r="AA45" s="55"/>
      <c r="AB45" s="31"/>
      <c r="AC45" s="31"/>
      <c r="AD45" s="31"/>
      <c r="AE45" s="60"/>
      <c r="AF45" s="60"/>
      <c r="AG45" s="55"/>
      <c r="AH45" s="55"/>
      <c r="AI45" s="55"/>
      <c r="AJ45" s="60"/>
      <c r="AK45" s="55"/>
      <c r="AL45" s="55"/>
      <c r="AM45" s="31"/>
      <c r="AN45" s="31"/>
      <c r="AO45" s="31"/>
      <c r="AP45" s="31"/>
      <c r="AQ45" s="52">
        <f t="shared" si="5"/>
        <v>0</v>
      </c>
      <c r="AR45" s="31">
        <f>34*2</f>
        <v>68</v>
      </c>
      <c r="AS45" s="53">
        <f t="shared" si="6"/>
        <v>0</v>
      </c>
    </row>
    <row r="46" spans="1:46" s="48" customFormat="1" ht="20.25" customHeight="1">
      <c r="A46" s="58"/>
      <c r="B46" s="67"/>
      <c r="C46" s="67"/>
      <c r="D46" s="6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8"/>
      <c r="AO46" s="58"/>
      <c r="AP46" s="58"/>
      <c r="AQ46" s="58"/>
      <c r="AR46" s="58"/>
      <c r="AS46" s="58"/>
    </row>
    <row r="47" spans="1:46" s="48" customFormat="1" ht="123" customHeight="1">
      <c r="A47" s="100" t="s">
        <v>85</v>
      </c>
      <c r="B47" s="100"/>
      <c r="C47" s="100"/>
      <c r="D47" s="100"/>
      <c r="E47" s="162" t="s">
        <v>52</v>
      </c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4"/>
      <c r="AQ47" s="117" t="s">
        <v>53</v>
      </c>
      <c r="AR47" s="117" t="s">
        <v>54</v>
      </c>
      <c r="AS47" s="134" t="s">
        <v>55</v>
      </c>
    </row>
    <row r="48" spans="1:46" s="48" customFormat="1">
      <c r="A48" s="95" t="s">
        <v>56</v>
      </c>
      <c r="B48" s="96"/>
      <c r="C48" s="101" t="s">
        <v>57</v>
      </c>
      <c r="D48" s="46" t="s">
        <v>58</v>
      </c>
      <c r="E48" s="99" t="s">
        <v>59</v>
      </c>
      <c r="F48" s="99"/>
      <c r="G48" s="99"/>
      <c r="H48" s="99"/>
      <c r="I48" s="99" t="s">
        <v>60</v>
      </c>
      <c r="J48" s="99"/>
      <c r="K48" s="99"/>
      <c r="L48" s="99"/>
      <c r="M48" s="99" t="s">
        <v>61</v>
      </c>
      <c r="N48" s="99"/>
      <c r="O48" s="99"/>
      <c r="P48" s="99"/>
      <c r="Q48" s="99" t="s">
        <v>62</v>
      </c>
      <c r="R48" s="99"/>
      <c r="S48" s="99"/>
      <c r="T48" s="99"/>
      <c r="U48" s="99" t="s">
        <v>63</v>
      </c>
      <c r="V48" s="99"/>
      <c r="W48" s="99"/>
      <c r="X48" s="99" t="s">
        <v>64</v>
      </c>
      <c r="Y48" s="99"/>
      <c r="Z48" s="99"/>
      <c r="AA48" s="99"/>
      <c r="AB48" s="99" t="s">
        <v>65</v>
      </c>
      <c r="AC48" s="99"/>
      <c r="AD48" s="99"/>
      <c r="AE48" s="99" t="s">
        <v>66</v>
      </c>
      <c r="AF48" s="99"/>
      <c r="AG48" s="99"/>
      <c r="AH48" s="99"/>
      <c r="AI48" s="99"/>
      <c r="AJ48" s="99" t="s">
        <v>67</v>
      </c>
      <c r="AK48" s="99"/>
      <c r="AL48" s="99"/>
      <c r="AM48" s="99" t="s">
        <v>68</v>
      </c>
      <c r="AN48" s="99"/>
      <c r="AO48" s="99"/>
      <c r="AP48" s="99"/>
      <c r="AQ48" s="117"/>
      <c r="AR48" s="117"/>
      <c r="AS48" s="134"/>
    </row>
    <row r="49" spans="1:46" s="48" customFormat="1">
      <c r="A49" s="97"/>
      <c r="B49" s="98"/>
      <c r="C49" s="102"/>
      <c r="D49" s="46" t="s">
        <v>69</v>
      </c>
      <c r="E49" s="49">
        <v>1</v>
      </c>
      <c r="F49" s="49">
        <v>2</v>
      </c>
      <c r="G49" s="49">
        <v>3</v>
      </c>
      <c r="H49" s="49">
        <v>4</v>
      </c>
      <c r="I49" s="49">
        <v>5</v>
      </c>
      <c r="J49" s="49">
        <v>6</v>
      </c>
      <c r="K49" s="49">
        <v>7</v>
      </c>
      <c r="L49" s="49">
        <v>8</v>
      </c>
      <c r="M49" s="49">
        <v>9</v>
      </c>
      <c r="N49" s="49">
        <v>10</v>
      </c>
      <c r="O49" s="49">
        <v>11</v>
      </c>
      <c r="P49" s="49">
        <v>12</v>
      </c>
      <c r="Q49" s="49">
        <v>13</v>
      </c>
      <c r="R49" s="49">
        <v>14</v>
      </c>
      <c r="S49" s="49">
        <v>15</v>
      </c>
      <c r="T49" s="49">
        <v>16</v>
      </c>
      <c r="U49" s="49">
        <v>17</v>
      </c>
      <c r="V49" s="49">
        <v>18</v>
      </c>
      <c r="W49" s="49">
        <v>19</v>
      </c>
      <c r="X49" s="49">
        <v>20</v>
      </c>
      <c r="Y49" s="49">
        <v>21</v>
      </c>
      <c r="Z49" s="49">
        <v>22</v>
      </c>
      <c r="AA49" s="49">
        <v>23</v>
      </c>
      <c r="AB49" s="49">
        <v>24</v>
      </c>
      <c r="AC49" s="49">
        <v>25</v>
      </c>
      <c r="AD49" s="49">
        <v>26</v>
      </c>
      <c r="AE49" s="49">
        <v>27</v>
      </c>
      <c r="AF49" s="49">
        <v>28</v>
      </c>
      <c r="AG49" s="49">
        <v>29</v>
      </c>
      <c r="AH49" s="49">
        <v>30</v>
      </c>
      <c r="AI49" s="49">
        <v>31</v>
      </c>
      <c r="AJ49" s="49">
        <v>32</v>
      </c>
      <c r="AK49" s="49">
        <v>33</v>
      </c>
      <c r="AL49" s="49">
        <v>34</v>
      </c>
      <c r="AM49" s="49">
        <v>35</v>
      </c>
      <c r="AN49" s="49">
        <v>36</v>
      </c>
      <c r="AO49" s="49">
        <v>37</v>
      </c>
      <c r="AP49" s="49">
        <v>38</v>
      </c>
      <c r="AQ49" s="117"/>
      <c r="AR49" s="117"/>
      <c r="AS49" s="134"/>
    </row>
    <row r="50" spans="1:46" ht="12.75" customHeight="1">
      <c r="A50" s="94" t="s">
        <v>80</v>
      </c>
      <c r="B50" s="45" t="s">
        <v>71</v>
      </c>
      <c r="C50" s="50">
        <v>4</v>
      </c>
      <c r="D50" s="54"/>
      <c r="E50" s="60"/>
      <c r="F50" s="31"/>
      <c r="G50" s="31"/>
      <c r="H50" s="31"/>
      <c r="I50" s="31"/>
      <c r="J50" s="61" t="s">
        <v>81</v>
      </c>
      <c r="K50" s="31"/>
      <c r="L50" s="31"/>
      <c r="M50" s="61" t="s">
        <v>81</v>
      </c>
      <c r="N50" s="31"/>
      <c r="O50" s="31"/>
      <c r="P50" s="31"/>
      <c r="Q50" s="60"/>
      <c r="R50" s="62" t="s">
        <v>82</v>
      </c>
      <c r="S50" s="60"/>
      <c r="T50" s="55"/>
      <c r="U50" s="55"/>
      <c r="V50" s="55"/>
      <c r="W50" s="55"/>
      <c r="X50" s="55"/>
      <c r="Y50" s="55"/>
      <c r="Z50" s="86" t="s">
        <v>82</v>
      </c>
      <c r="AA50" s="55"/>
      <c r="AB50" s="55"/>
      <c r="AC50" s="86" t="s">
        <v>82</v>
      </c>
      <c r="AD50" s="55"/>
      <c r="AE50" s="55"/>
      <c r="AF50" s="55"/>
      <c r="AG50" s="55"/>
      <c r="AH50" s="55"/>
      <c r="AI50" s="55"/>
      <c r="AJ50" s="55"/>
      <c r="AK50" s="86" t="s">
        <v>82</v>
      </c>
      <c r="AL50" s="55"/>
      <c r="AM50" s="56"/>
      <c r="AN50" s="56"/>
      <c r="AO50" s="56"/>
      <c r="AP50" s="56"/>
      <c r="AQ50" s="68">
        <v>6</v>
      </c>
      <c r="AR50" s="31">
        <f>34*5</f>
        <v>170</v>
      </c>
      <c r="AS50" s="69">
        <f t="shared" ref="AS50:AS59" si="10">AQ50/AR50</f>
        <v>3.5294117647058823E-2</v>
      </c>
      <c r="AT50" s="1"/>
    </row>
    <row r="51" spans="1:46" ht="12.75" customHeight="1">
      <c r="A51" s="94"/>
      <c r="B51" s="45" t="s">
        <v>72</v>
      </c>
      <c r="C51" s="47">
        <v>4</v>
      </c>
      <c r="D51" s="54"/>
      <c r="E51" s="60"/>
      <c r="F51" s="61" t="s">
        <v>82</v>
      </c>
      <c r="G51" s="31"/>
      <c r="H51" s="31"/>
      <c r="I51" s="31"/>
      <c r="J51" s="31"/>
      <c r="K51" s="31"/>
      <c r="L51" s="61" t="s">
        <v>82</v>
      </c>
      <c r="M51" s="31"/>
      <c r="N51" s="31"/>
      <c r="O51" s="31"/>
      <c r="P51" s="61" t="s">
        <v>82</v>
      </c>
      <c r="Q51" s="60"/>
      <c r="R51" s="55"/>
      <c r="S51" s="55"/>
      <c r="T51" s="55"/>
      <c r="U51" s="55"/>
      <c r="V51" s="86" t="s">
        <v>82</v>
      </c>
      <c r="W51" s="55"/>
      <c r="X51" s="55"/>
      <c r="Y51" s="55"/>
      <c r="Z51" s="55"/>
      <c r="AA51" s="55"/>
      <c r="AB51" s="55"/>
      <c r="AC51" s="86" t="s">
        <v>82</v>
      </c>
      <c r="AD51" s="55"/>
      <c r="AE51" s="55"/>
      <c r="AF51" s="86" t="s">
        <v>82</v>
      </c>
      <c r="AG51" s="55"/>
      <c r="AH51" s="55"/>
      <c r="AI51" s="55"/>
      <c r="AJ51" s="55"/>
      <c r="AK51" s="86" t="s">
        <v>82</v>
      </c>
      <c r="AL51" s="55"/>
      <c r="AM51" s="56"/>
      <c r="AN51" s="56"/>
      <c r="AO51" s="56"/>
      <c r="AP51" s="56"/>
      <c r="AQ51" s="68">
        <v>7</v>
      </c>
      <c r="AR51" s="31">
        <f t="shared" ref="AR51:AR52" si="11">34*4</f>
        <v>136</v>
      </c>
      <c r="AS51" s="69">
        <f t="shared" si="10"/>
        <v>5.1470588235294115E-2</v>
      </c>
      <c r="AT51" s="1"/>
    </row>
    <row r="52" spans="1:46" ht="12.75" customHeight="1">
      <c r="A52" s="94"/>
      <c r="B52" s="45" t="s">
        <v>73</v>
      </c>
      <c r="C52" s="47">
        <v>4</v>
      </c>
      <c r="D52" s="54"/>
      <c r="E52" s="60"/>
      <c r="F52" s="60"/>
      <c r="G52" s="60"/>
      <c r="H52" s="65" t="s">
        <v>81</v>
      </c>
      <c r="I52" s="31"/>
      <c r="J52" s="60"/>
      <c r="K52" s="62" t="s">
        <v>81</v>
      </c>
      <c r="L52" s="60"/>
      <c r="M52" s="60"/>
      <c r="N52" s="60"/>
      <c r="O52" s="60"/>
      <c r="P52" s="60"/>
      <c r="Q52" s="60"/>
      <c r="R52" s="65" t="s">
        <v>81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86" t="s">
        <v>82</v>
      </c>
      <c r="AE52" s="55"/>
      <c r="AF52" s="55"/>
      <c r="AG52" s="55"/>
      <c r="AH52" s="55"/>
      <c r="AI52" s="55"/>
      <c r="AJ52" s="55"/>
      <c r="AK52" s="55"/>
      <c r="AL52" s="86" t="s">
        <v>82</v>
      </c>
      <c r="AM52" s="56"/>
      <c r="AN52" s="56"/>
      <c r="AO52" s="56"/>
      <c r="AP52" s="56"/>
      <c r="AQ52" s="68">
        <v>5</v>
      </c>
      <c r="AR52" s="31">
        <f t="shared" si="11"/>
        <v>136</v>
      </c>
      <c r="AS52" s="69">
        <f t="shared" si="10"/>
        <v>3.6764705882352942E-2</v>
      </c>
      <c r="AT52" s="1"/>
    </row>
    <row r="53" spans="1:46" ht="12.75" customHeight="1">
      <c r="A53" s="94"/>
      <c r="B53" s="47" t="s">
        <v>74</v>
      </c>
      <c r="C53" s="50">
        <v>4</v>
      </c>
      <c r="D53" s="54"/>
      <c r="E53" s="60"/>
      <c r="F53" s="55"/>
      <c r="G53" s="65" t="s">
        <v>81</v>
      </c>
      <c r="H53" s="55"/>
      <c r="I53" s="60"/>
      <c r="J53" s="55"/>
      <c r="K53" s="55"/>
      <c r="L53" s="55"/>
      <c r="M53" s="60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86" t="s">
        <v>82</v>
      </c>
      <c r="Z53" s="55"/>
      <c r="AA53" s="55"/>
      <c r="AB53" s="55"/>
      <c r="AC53" s="55"/>
      <c r="AD53" s="55"/>
      <c r="AE53" s="55"/>
      <c r="AF53" s="55"/>
      <c r="AG53" s="55"/>
      <c r="AH53" s="55"/>
      <c r="AI53" s="56"/>
      <c r="AJ53" s="56"/>
      <c r="AK53" s="86" t="s">
        <v>82</v>
      </c>
      <c r="AL53" s="55"/>
      <c r="AM53" s="56"/>
      <c r="AN53" s="56"/>
      <c r="AO53" s="56"/>
      <c r="AP53" s="56"/>
      <c r="AQ53" s="68">
        <v>3</v>
      </c>
      <c r="AR53" s="31">
        <f t="shared" ref="AR53:AR54" si="12">34*2</f>
        <v>68</v>
      </c>
      <c r="AS53" s="69">
        <f t="shared" si="10"/>
        <v>4.4117647058823532E-2</v>
      </c>
      <c r="AT53" s="1"/>
    </row>
    <row r="54" spans="1:46" ht="12.75" customHeight="1">
      <c r="A54" s="94"/>
      <c r="B54" s="47" t="s">
        <v>83</v>
      </c>
      <c r="C54" s="50">
        <v>4</v>
      </c>
      <c r="D54" s="70"/>
      <c r="E54" s="55"/>
      <c r="F54" s="55"/>
      <c r="G54" s="55"/>
      <c r="H54" s="55"/>
      <c r="I54" s="55"/>
      <c r="J54" s="55"/>
      <c r="K54" s="55"/>
      <c r="L54" s="65" t="s">
        <v>82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76" t="s">
        <v>82</v>
      </c>
      <c r="AD54" s="55"/>
      <c r="AE54" s="55"/>
      <c r="AF54" s="55"/>
      <c r="AG54" s="76" t="s">
        <v>82</v>
      </c>
      <c r="AH54" s="55"/>
      <c r="AI54" s="56"/>
      <c r="AJ54" s="56"/>
      <c r="AK54" s="55"/>
      <c r="AL54" s="76" t="s">
        <v>82</v>
      </c>
      <c r="AM54" s="56"/>
      <c r="AN54" s="56"/>
      <c r="AO54" s="56"/>
      <c r="AP54" s="56"/>
      <c r="AQ54" s="68">
        <v>4</v>
      </c>
      <c r="AR54" s="31">
        <f t="shared" si="12"/>
        <v>68</v>
      </c>
      <c r="AS54" s="69">
        <f t="shared" si="10"/>
        <v>5.8823529411764705E-2</v>
      </c>
      <c r="AT54" s="1"/>
    </row>
    <row r="55" spans="1:46" ht="12.75" customHeight="1">
      <c r="A55" s="94"/>
      <c r="B55" s="47" t="s">
        <v>86</v>
      </c>
      <c r="C55" s="50">
        <v>4</v>
      </c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31"/>
      <c r="AK55" s="55"/>
      <c r="AL55" s="55"/>
      <c r="AM55" s="56"/>
      <c r="AN55" s="56"/>
      <c r="AO55" s="56"/>
      <c r="AP55" s="56"/>
      <c r="AQ55" s="56">
        <f t="shared" ref="AQ55:AQ59" si="13">SUM(E55:AP55)</f>
        <v>0</v>
      </c>
      <c r="AR55" s="31">
        <f t="shared" ref="AR55:AR58" si="14">34*1</f>
        <v>34</v>
      </c>
      <c r="AS55" s="69">
        <f t="shared" si="10"/>
        <v>0</v>
      </c>
      <c r="AT55" s="1"/>
    </row>
    <row r="56" spans="1:46" ht="12.75" customHeight="1">
      <c r="A56" s="94"/>
      <c r="B56" s="47" t="s">
        <v>75</v>
      </c>
      <c r="C56" s="50">
        <v>4</v>
      </c>
      <c r="D56" s="70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31"/>
      <c r="AJ56" s="55"/>
      <c r="AK56" s="55"/>
      <c r="AL56" s="55"/>
      <c r="AM56" s="56"/>
      <c r="AN56" s="56"/>
      <c r="AO56" s="56"/>
      <c r="AP56" s="56"/>
      <c r="AQ56" s="56">
        <f t="shared" si="13"/>
        <v>0</v>
      </c>
      <c r="AR56" s="31">
        <f t="shared" si="14"/>
        <v>34</v>
      </c>
      <c r="AS56" s="69">
        <f t="shared" si="10"/>
        <v>0</v>
      </c>
      <c r="AT56" s="1"/>
    </row>
    <row r="57" spans="1:46" ht="12.75" customHeight="1">
      <c r="A57" s="94"/>
      <c r="B57" s="45" t="s">
        <v>76</v>
      </c>
      <c r="C57" s="50">
        <v>4</v>
      </c>
      <c r="D57" s="70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31"/>
      <c r="AJ57" s="55"/>
      <c r="AK57" s="55"/>
      <c r="AL57" s="55"/>
      <c r="AM57" s="56"/>
      <c r="AN57" s="56"/>
      <c r="AO57" s="56"/>
      <c r="AP57" s="56"/>
      <c r="AQ57" s="56">
        <f t="shared" si="13"/>
        <v>0</v>
      </c>
      <c r="AR57" s="31">
        <f t="shared" si="14"/>
        <v>34</v>
      </c>
      <c r="AS57" s="69">
        <f t="shared" si="10"/>
        <v>0</v>
      </c>
      <c r="AT57" s="1"/>
    </row>
    <row r="58" spans="1:46" ht="12.75" customHeight="1">
      <c r="A58" s="94"/>
      <c r="B58" s="45" t="s">
        <v>77</v>
      </c>
      <c r="C58" s="50">
        <v>4</v>
      </c>
      <c r="D58" s="70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31"/>
      <c r="AJ58" s="55"/>
      <c r="AK58" s="55"/>
      <c r="AL58" s="55"/>
      <c r="AM58" s="56"/>
      <c r="AN58" s="56"/>
      <c r="AO58" s="56"/>
      <c r="AP58" s="56"/>
      <c r="AQ58" s="56">
        <f t="shared" si="13"/>
        <v>0</v>
      </c>
      <c r="AR58" s="31">
        <f t="shared" si="14"/>
        <v>34</v>
      </c>
      <c r="AS58" s="69">
        <f t="shared" si="10"/>
        <v>0</v>
      </c>
      <c r="AT58" s="1"/>
    </row>
    <row r="59" spans="1:46" ht="12.75" customHeight="1">
      <c r="A59" s="94"/>
      <c r="B59" s="47" t="s">
        <v>78</v>
      </c>
      <c r="C59" s="50">
        <v>4</v>
      </c>
      <c r="D59" s="54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31"/>
      <c r="AI59" s="31"/>
      <c r="AJ59" s="56"/>
      <c r="AK59" s="55"/>
      <c r="AL59" s="55"/>
      <c r="AM59" s="56"/>
      <c r="AN59" s="56"/>
      <c r="AO59" s="56"/>
      <c r="AP59" s="56"/>
      <c r="AQ59" s="56">
        <f t="shared" si="13"/>
        <v>0</v>
      </c>
      <c r="AR59" s="31">
        <f>34*2</f>
        <v>68</v>
      </c>
      <c r="AS59" s="69">
        <f t="shared" si="10"/>
        <v>0</v>
      </c>
      <c r="AT59" s="1"/>
    </row>
    <row r="60" spans="1:46" ht="27" customHeight="1">
      <c r="A60" s="58"/>
      <c r="B60" s="67"/>
      <c r="C60" s="67"/>
      <c r="D60" s="6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8"/>
      <c r="AN60" s="58"/>
      <c r="AO60" s="58"/>
      <c r="AP60" s="58"/>
      <c r="AQ60" s="58"/>
      <c r="AR60" s="58"/>
      <c r="AS60" s="58"/>
      <c r="AT60" s="1"/>
    </row>
    <row r="61" spans="1:46" s="9" customFormat="1" ht="90.75" customHeight="1">
      <c r="A61" s="100" t="s">
        <v>87</v>
      </c>
      <c r="B61" s="100"/>
      <c r="C61" s="100"/>
      <c r="D61" s="100"/>
      <c r="E61" s="119" t="s">
        <v>52</v>
      </c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7" t="s">
        <v>53</v>
      </c>
      <c r="AR61" s="117" t="s">
        <v>54</v>
      </c>
      <c r="AS61" s="134" t="s">
        <v>55</v>
      </c>
    </row>
    <row r="62" spans="1:46" s="9" customFormat="1" ht="21" customHeight="1">
      <c r="A62" s="99" t="s">
        <v>56</v>
      </c>
      <c r="B62" s="99"/>
      <c r="C62" s="99"/>
      <c r="D62" s="46" t="s">
        <v>58</v>
      </c>
      <c r="E62" s="99" t="s">
        <v>59</v>
      </c>
      <c r="F62" s="99"/>
      <c r="G62" s="99"/>
      <c r="H62" s="99"/>
      <c r="I62" s="99" t="s">
        <v>60</v>
      </c>
      <c r="J62" s="99"/>
      <c r="K62" s="99"/>
      <c r="L62" s="99"/>
      <c r="M62" s="99" t="s">
        <v>61</v>
      </c>
      <c r="N62" s="99"/>
      <c r="O62" s="99"/>
      <c r="P62" s="99"/>
      <c r="Q62" s="99" t="s">
        <v>62</v>
      </c>
      <c r="R62" s="99"/>
      <c r="S62" s="99"/>
      <c r="T62" s="99"/>
      <c r="U62" s="99" t="s">
        <v>63</v>
      </c>
      <c r="V62" s="99"/>
      <c r="W62" s="99"/>
      <c r="X62" s="99" t="s">
        <v>64</v>
      </c>
      <c r="Y62" s="99"/>
      <c r="Z62" s="99"/>
      <c r="AA62" s="99"/>
      <c r="AB62" s="99" t="s">
        <v>65</v>
      </c>
      <c r="AC62" s="99"/>
      <c r="AD62" s="99"/>
      <c r="AE62" s="99" t="s">
        <v>66</v>
      </c>
      <c r="AF62" s="99"/>
      <c r="AG62" s="99"/>
      <c r="AH62" s="99"/>
      <c r="AI62" s="99"/>
      <c r="AJ62" s="99" t="s">
        <v>67</v>
      </c>
      <c r="AK62" s="99"/>
      <c r="AL62" s="99"/>
      <c r="AM62" s="99" t="s">
        <v>68</v>
      </c>
      <c r="AN62" s="99"/>
      <c r="AO62" s="99"/>
      <c r="AP62" s="99"/>
      <c r="AQ62" s="117"/>
      <c r="AR62" s="117"/>
      <c r="AS62" s="134"/>
    </row>
    <row r="63" spans="1:46" s="9" customFormat="1" ht="15" customHeight="1">
      <c r="A63" s="99"/>
      <c r="B63" s="99"/>
      <c r="C63" s="99"/>
      <c r="D63" s="46" t="s">
        <v>69</v>
      </c>
      <c r="E63" s="49">
        <v>1</v>
      </c>
      <c r="F63" s="49">
        <v>2</v>
      </c>
      <c r="G63" s="49">
        <v>3</v>
      </c>
      <c r="H63" s="49">
        <v>4</v>
      </c>
      <c r="I63" s="49">
        <v>5</v>
      </c>
      <c r="J63" s="49">
        <v>6</v>
      </c>
      <c r="K63" s="49">
        <v>7</v>
      </c>
      <c r="L63" s="49">
        <v>8</v>
      </c>
      <c r="M63" s="49">
        <v>9</v>
      </c>
      <c r="N63" s="49">
        <v>10</v>
      </c>
      <c r="O63" s="49">
        <v>11</v>
      </c>
      <c r="P63" s="49">
        <v>12</v>
      </c>
      <c r="Q63" s="49">
        <v>13</v>
      </c>
      <c r="R63" s="49">
        <v>14</v>
      </c>
      <c r="S63" s="49">
        <v>15</v>
      </c>
      <c r="T63" s="49">
        <v>16</v>
      </c>
      <c r="U63" s="49">
        <v>17</v>
      </c>
      <c r="V63" s="49">
        <v>18</v>
      </c>
      <c r="W63" s="49">
        <v>19</v>
      </c>
      <c r="X63" s="49">
        <v>20</v>
      </c>
      <c r="Y63" s="49">
        <v>21</v>
      </c>
      <c r="Z63" s="49">
        <v>22</v>
      </c>
      <c r="AA63" s="49">
        <v>23</v>
      </c>
      <c r="AB63" s="49">
        <v>24</v>
      </c>
      <c r="AC63" s="49">
        <v>25</v>
      </c>
      <c r="AD63" s="49">
        <v>26</v>
      </c>
      <c r="AE63" s="49">
        <v>27</v>
      </c>
      <c r="AF63" s="49">
        <v>28</v>
      </c>
      <c r="AG63" s="49">
        <v>29</v>
      </c>
      <c r="AH63" s="49">
        <v>30</v>
      </c>
      <c r="AI63" s="49">
        <v>31</v>
      </c>
      <c r="AJ63" s="49">
        <v>32</v>
      </c>
      <c r="AK63" s="49">
        <v>33</v>
      </c>
      <c r="AL63" s="49">
        <v>34</v>
      </c>
      <c r="AM63" s="49">
        <v>35</v>
      </c>
      <c r="AN63" s="49">
        <v>36</v>
      </c>
      <c r="AO63" s="49">
        <v>37</v>
      </c>
      <c r="AP63" s="49">
        <v>38</v>
      </c>
      <c r="AQ63" s="117"/>
      <c r="AR63" s="117"/>
      <c r="AS63" s="134"/>
    </row>
    <row r="64" spans="1:46" s="9" customFormat="1" ht="14.25" customHeight="1">
      <c r="A64" s="94" t="s">
        <v>80</v>
      </c>
      <c r="B64" s="45" t="s">
        <v>71</v>
      </c>
      <c r="C64" s="47">
        <v>5</v>
      </c>
      <c r="D64" s="54"/>
      <c r="E64" s="55"/>
      <c r="F64" s="65" t="s">
        <v>82</v>
      </c>
      <c r="G64" s="55"/>
      <c r="H64" s="55"/>
      <c r="I64" s="55"/>
      <c r="J64" s="55"/>
      <c r="K64" s="55"/>
      <c r="L64" s="55"/>
      <c r="M64" s="55"/>
      <c r="N64" s="55"/>
      <c r="O64" s="55"/>
      <c r="P64" s="65" t="s">
        <v>82</v>
      </c>
      <c r="Q64" s="65" t="s">
        <v>81</v>
      </c>
      <c r="R64" s="55"/>
      <c r="S64" s="65" t="s">
        <v>82</v>
      </c>
      <c r="T64" s="55"/>
      <c r="U64" s="55"/>
      <c r="V64" s="76" t="s">
        <v>82</v>
      </c>
      <c r="W64" s="55"/>
      <c r="X64" s="55"/>
      <c r="Y64" s="55"/>
      <c r="Z64" s="76" t="s">
        <v>81</v>
      </c>
      <c r="AA64" s="55"/>
      <c r="AB64" s="55"/>
      <c r="AC64" s="76" t="s">
        <v>82</v>
      </c>
      <c r="AD64" s="55"/>
      <c r="AE64" s="55"/>
      <c r="AF64" s="55"/>
      <c r="AG64" s="76" t="s">
        <v>82</v>
      </c>
      <c r="AH64" s="55"/>
      <c r="AI64" s="55"/>
      <c r="AJ64" s="55"/>
      <c r="AK64" s="76" t="s">
        <v>82</v>
      </c>
      <c r="AL64" s="55"/>
      <c r="AM64" s="56"/>
      <c r="AN64" s="56"/>
      <c r="AO64" s="56"/>
      <c r="AP64" s="56"/>
      <c r="AQ64" s="56">
        <v>9</v>
      </c>
      <c r="AR64" s="31">
        <f>34*5</f>
        <v>170</v>
      </c>
      <c r="AS64" s="69">
        <f t="shared" ref="AS64:AS74" si="15">AQ64/AR64</f>
        <v>5.2941176470588235E-2</v>
      </c>
    </row>
    <row r="65" spans="1:46" s="9" customFormat="1" ht="18" customHeight="1">
      <c r="A65" s="94"/>
      <c r="B65" s="45" t="s">
        <v>88</v>
      </c>
      <c r="C65" s="47">
        <v>5</v>
      </c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56"/>
      <c r="AO65" s="56"/>
      <c r="AP65" s="56"/>
      <c r="AQ65" s="56">
        <f t="shared" ref="AQ65:AQ74" si="16">SUM(E65:AP65)</f>
        <v>0</v>
      </c>
      <c r="AR65" s="31">
        <f t="shared" ref="AR65:AR66" si="17">34*3</f>
        <v>102</v>
      </c>
      <c r="AS65" s="69">
        <f t="shared" si="15"/>
        <v>0</v>
      </c>
    </row>
    <row r="66" spans="1:46" s="9" customFormat="1" ht="21" customHeight="1">
      <c r="A66" s="94"/>
      <c r="B66" s="45" t="s">
        <v>89</v>
      </c>
      <c r="C66" s="47">
        <v>5</v>
      </c>
      <c r="D66" s="71"/>
      <c r="E66" s="55"/>
      <c r="F66" s="55"/>
      <c r="G66" s="55"/>
      <c r="H66" s="65" t="s">
        <v>82</v>
      </c>
      <c r="I66" s="55"/>
      <c r="J66" s="55"/>
      <c r="K66" s="65" t="s">
        <v>82</v>
      </c>
      <c r="L66" s="55"/>
      <c r="M66" s="55"/>
      <c r="N66" s="55"/>
      <c r="O66" s="55"/>
      <c r="P66" s="65" t="s">
        <v>82</v>
      </c>
      <c r="Q66" s="55"/>
      <c r="R66" s="55"/>
      <c r="S66" s="55"/>
      <c r="T66" s="65" t="s">
        <v>82</v>
      </c>
      <c r="U66" s="55"/>
      <c r="V66" s="55"/>
      <c r="W66" s="76" t="s">
        <v>82</v>
      </c>
      <c r="X66" s="55"/>
      <c r="Y66" s="55"/>
      <c r="Z66" s="55"/>
      <c r="AA66" s="55"/>
      <c r="AB66" s="55"/>
      <c r="AC66" s="76" t="s">
        <v>82</v>
      </c>
      <c r="AD66" s="55"/>
      <c r="AE66" s="55"/>
      <c r="AF66" s="55"/>
      <c r="AG66" s="76" t="s">
        <v>82</v>
      </c>
      <c r="AH66" s="55"/>
      <c r="AI66" s="55"/>
      <c r="AJ66" s="55"/>
      <c r="AK66" s="55"/>
      <c r="AL66" s="76" t="s">
        <v>82</v>
      </c>
      <c r="AM66" s="56"/>
      <c r="AN66" s="56"/>
      <c r="AO66" s="56"/>
      <c r="AP66" s="56"/>
      <c r="AQ66" s="56">
        <v>8</v>
      </c>
      <c r="AR66" s="31">
        <f t="shared" si="17"/>
        <v>102</v>
      </c>
      <c r="AS66" s="69">
        <f t="shared" si="15"/>
        <v>7.8431372549019607E-2</v>
      </c>
    </row>
    <row r="67" spans="1:46" s="9" customFormat="1" ht="21" customHeight="1">
      <c r="A67" s="94"/>
      <c r="B67" s="45" t="s">
        <v>72</v>
      </c>
      <c r="C67" s="47">
        <v>5</v>
      </c>
      <c r="D67" s="54"/>
      <c r="E67" s="55"/>
      <c r="F67" s="55"/>
      <c r="G67" s="65" t="s">
        <v>82</v>
      </c>
      <c r="H67" s="55"/>
      <c r="I67" s="55"/>
      <c r="J67" s="55"/>
      <c r="K67" s="55"/>
      <c r="L67" s="55"/>
      <c r="M67" s="65" t="s">
        <v>82</v>
      </c>
      <c r="N67" s="55"/>
      <c r="O67" s="55"/>
      <c r="P67" s="65" t="s">
        <v>82</v>
      </c>
      <c r="Q67" s="55"/>
      <c r="R67" s="55"/>
      <c r="S67" s="55"/>
      <c r="T67" s="55"/>
      <c r="U67" s="55"/>
      <c r="V67" s="86" t="s">
        <v>82</v>
      </c>
      <c r="W67" s="55"/>
      <c r="X67" s="55"/>
      <c r="Y67" s="86" t="s">
        <v>82</v>
      </c>
      <c r="Z67" s="55"/>
      <c r="AA67" s="55"/>
      <c r="AB67" s="86" t="s">
        <v>82</v>
      </c>
      <c r="AC67" s="55"/>
      <c r="AD67" s="86" t="s">
        <v>82</v>
      </c>
      <c r="AE67" s="55"/>
      <c r="AF67" s="55"/>
      <c r="AG67" s="55"/>
      <c r="AH67" s="86" t="s">
        <v>82</v>
      </c>
      <c r="AI67" s="56"/>
      <c r="AJ67" s="56"/>
      <c r="AK67" s="86" t="s">
        <v>82</v>
      </c>
      <c r="AL67" s="55"/>
      <c r="AM67" s="56"/>
      <c r="AN67" s="56"/>
      <c r="AO67" s="56"/>
      <c r="AP67" s="56"/>
      <c r="AQ67" s="56">
        <v>9</v>
      </c>
      <c r="AR67" s="31">
        <f>34*5</f>
        <v>170</v>
      </c>
      <c r="AS67" s="69">
        <f t="shared" si="15"/>
        <v>5.2941176470588235E-2</v>
      </c>
    </row>
    <row r="68" spans="1:46" s="9" customFormat="1" ht="21" customHeight="1">
      <c r="A68" s="94"/>
      <c r="B68" s="45" t="s">
        <v>90</v>
      </c>
      <c r="C68" s="47">
        <v>5</v>
      </c>
      <c r="D68" s="54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6"/>
      <c r="AJ68" s="56"/>
      <c r="AK68" s="55"/>
      <c r="AL68" s="55"/>
      <c r="AM68" s="56"/>
      <c r="AN68" s="56"/>
      <c r="AO68" s="56"/>
      <c r="AP68" s="56"/>
      <c r="AQ68" s="56">
        <f t="shared" si="16"/>
        <v>0</v>
      </c>
      <c r="AR68" s="31">
        <f>34*3</f>
        <v>102</v>
      </c>
      <c r="AS68" s="69">
        <f t="shared" si="15"/>
        <v>0</v>
      </c>
    </row>
    <row r="69" spans="1:46" s="9" customFormat="1" ht="18" customHeight="1">
      <c r="A69" s="94"/>
      <c r="B69" s="45" t="s">
        <v>91</v>
      </c>
      <c r="C69" s="47">
        <v>5</v>
      </c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86" t="s">
        <v>82</v>
      </c>
      <c r="Y69" s="55"/>
      <c r="Z69" s="55"/>
      <c r="AA69" s="55"/>
      <c r="AB69" s="55"/>
      <c r="AC69" s="86" t="s">
        <v>82</v>
      </c>
      <c r="AD69" s="55"/>
      <c r="AE69" s="55"/>
      <c r="AF69" s="55"/>
      <c r="AG69" s="31"/>
      <c r="AH69" s="55"/>
      <c r="AI69" s="86" t="s">
        <v>82</v>
      </c>
      <c r="AJ69" s="56"/>
      <c r="AK69" s="55"/>
      <c r="AL69" s="55"/>
      <c r="AM69" s="56"/>
      <c r="AN69" s="56"/>
      <c r="AO69" s="56"/>
      <c r="AP69" s="56"/>
      <c r="AQ69" s="56">
        <v>3</v>
      </c>
      <c r="AR69" s="31">
        <f t="shared" ref="AR69:AR72" si="18">34*1</f>
        <v>34</v>
      </c>
      <c r="AS69" s="69">
        <f t="shared" si="15"/>
        <v>8.8235294117647065E-2</v>
      </c>
    </row>
    <row r="70" spans="1:46" s="9" customFormat="1" ht="18" customHeight="1">
      <c r="A70" s="94"/>
      <c r="B70" s="45" t="s">
        <v>92</v>
      </c>
      <c r="C70" s="47">
        <v>5</v>
      </c>
      <c r="D70" s="70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31"/>
      <c r="AG70" s="31"/>
      <c r="AH70" s="55"/>
      <c r="AI70" s="55"/>
      <c r="AJ70" s="56"/>
      <c r="AK70" s="31"/>
      <c r="AL70" s="55"/>
      <c r="AM70" s="56"/>
      <c r="AN70" s="56"/>
      <c r="AO70" s="56"/>
      <c r="AP70" s="56"/>
      <c r="AQ70" s="56">
        <f t="shared" si="16"/>
        <v>0</v>
      </c>
      <c r="AR70" s="31">
        <f t="shared" si="18"/>
        <v>34</v>
      </c>
      <c r="AS70" s="69">
        <f t="shared" si="15"/>
        <v>0</v>
      </c>
    </row>
    <row r="71" spans="1:46" s="9" customFormat="1" ht="18" customHeight="1">
      <c r="A71" s="94"/>
      <c r="B71" s="47" t="s">
        <v>75</v>
      </c>
      <c r="C71" s="47">
        <v>5</v>
      </c>
      <c r="D71" s="70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31"/>
      <c r="AG71" s="31"/>
      <c r="AH71" s="55"/>
      <c r="AI71" s="55"/>
      <c r="AJ71" s="56"/>
      <c r="AK71" s="31"/>
      <c r="AL71" s="55"/>
      <c r="AM71" s="56"/>
      <c r="AN71" s="56"/>
      <c r="AO71" s="56"/>
      <c r="AP71" s="56"/>
      <c r="AQ71" s="56">
        <f t="shared" si="16"/>
        <v>0</v>
      </c>
      <c r="AR71" s="31">
        <f t="shared" si="18"/>
        <v>34</v>
      </c>
      <c r="AS71" s="69">
        <f t="shared" si="15"/>
        <v>0</v>
      </c>
    </row>
    <row r="72" spans="1:46" s="9" customFormat="1" ht="12.75" customHeight="1">
      <c r="A72" s="94"/>
      <c r="B72" s="45" t="s">
        <v>76</v>
      </c>
      <c r="C72" s="47">
        <v>5</v>
      </c>
      <c r="D72" s="70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31"/>
      <c r="AG72" s="31"/>
      <c r="AH72" s="55"/>
      <c r="AI72" s="55"/>
      <c r="AJ72" s="56"/>
      <c r="AK72" s="31"/>
      <c r="AL72" s="55"/>
      <c r="AM72" s="56"/>
      <c r="AN72" s="56"/>
      <c r="AO72" s="56"/>
      <c r="AP72" s="56"/>
      <c r="AQ72" s="56">
        <f t="shared" si="16"/>
        <v>0</v>
      </c>
      <c r="AR72" s="31">
        <f t="shared" si="18"/>
        <v>34</v>
      </c>
      <c r="AS72" s="69">
        <f t="shared" si="15"/>
        <v>0</v>
      </c>
    </row>
    <row r="73" spans="1:46" s="9" customFormat="1" ht="15" customHeight="1">
      <c r="A73" s="94"/>
      <c r="B73" s="47" t="s">
        <v>93</v>
      </c>
      <c r="C73" s="47">
        <v>5</v>
      </c>
      <c r="D73" s="54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31"/>
      <c r="AI73" s="31"/>
      <c r="AJ73" s="56"/>
      <c r="AK73" s="55"/>
      <c r="AL73" s="55"/>
      <c r="AM73" s="56"/>
      <c r="AN73" s="56"/>
      <c r="AO73" s="56"/>
      <c r="AP73" s="56"/>
      <c r="AQ73" s="56">
        <f t="shared" si="16"/>
        <v>0</v>
      </c>
      <c r="AR73" s="31">
        <f t="shared" ref="AR73:AR74" si="19">34*2</f>
        <v>68</v>
      </c>
      <c r="AS73" s="69">
        <f t="shared" si="15"/>
        <v>0</v>
      </c>
    </row>
    <row r="74" spans="1:46" s="9" customFormat="1" ht="15" customHeight="1">
      <c r="A74" s="94"/>
      <c r="B74" s="45" t="s">
        <v>78</v>
      </c>
      <c r="C74" s="47">
        <v>5</v>
      </c>
      <c r="D74" s="54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31"/>
      <c r="AI74" s="31"/>
      <c r="AJ74" s="56"/>
      <c r="AK74" s="55"/>
      <c r="AL74" s="55"/>
      <c r="AM74" s="56"/>
      <c r="AN74" s="56"/>
      <c r="AO74" s="56"/>
      <c r="AP74" s="56"/>
      <c r="AQ74" s="56">
        <f t="shared" si="16"/>
        <v>0</v>
      </c>
      <c r="AR74" s="31">
        <f t="shared" si="19"/>
        <v>68</v>
      </c>
      <c r="AS74" s="69">
        <f t="shared" si="15"/>
        <v>0</v>
      </c>
    </row>
    <row r="75" spans="1:46" s="9" customFormat="1" ht="27" customHeight="1">
      <c r="A75" s="111"/>
      <c r="B75" s="111"/>
      <c r="C75" s="111"/>
      <c r="D75" s="111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8"/>
      <c r="AN75" s="58"/>
      <c r="AO75" s="58"/>
      <c r="AP75" s="58"/>
      <c r="AQ75" s="58"/>
      <c r="AR75" s="58"/>
      <c r="AS75" s="58"/>
    </row>
    <row r="76" spans="1:46" s="37" customFormat="1" ht="116.25" customHeight="1">
      <c r="A76" s="106" t="s">
        <v>94</v>
      </c>
      <c r="B76" s="107"/>
      <c r="C76" s="107"/>
      <c r="D76" s="108"/>
      <c r="E76" s="135" t="s">
        <v>52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 t="s">
        <v>53</v>
      </c>
      <c r="AR76" s="144" t="s">
        <v>54</v>
      </c>
      <c r="AS76" s="141" t="s">
        <v>55</v>
      </c>
    </row>
    <row r="77" spans="1:46" s="37" customFormat="1" ht="21.75" customHeight="1">
      <c r="A77" s="95" t="s">
        <v>56</v>
      </c>
      <c r="B77" s="112"/>
      <c r="C77" s="96"/>
      <c r="D77" s="46" t="s">
        <v>58</v>
      </c>
      <c r="E77" s="165" t="s">
        <v>59</v>
      </c>
      <c r="F77" s="166"/>
      <c r="G77" s="166"/>
      <c r="H77" s="167"/>
      <c r="I77" s="165" t="s">
        <v>60</v>
      </c>
      <c r="J77" s="166"/>
      <c r="K77" s="166"/>
      <c r="L77" s="167"/>
      <c r="M77" s="165" t="s">
        <v>61</v>
      </c>
      <c r="N77" s="166"/>
      <c r="O77" s="166"/>
      <c r="P77" s="167"/>
      <c r="Q77" s="165" t="s">
        <v>62</v>
      </c>
      <c r="R77" s="166"/>
      <c r="S77" s="166"/>
      <c r="T77" s="167"/>
      <c r="U77" s="165" t="s">
        <v>63</v>
      </c>
      <c r="V77" s="166"/>
      <c r="W77" s="167"/>
      <c r="X77" s="165" t="s">
        <v>64</v>
      </c>
      <c r="Y77" s="166"/>
      <c r="Z77" s="166"/>
      <c r="AA77" s="167"/>
      <c r="AB77" s="165" t="s">
        <v>65</v>
      </c>
      <c r="AC77" s="166"/>
      <c r="AD77" s="167"/>
      <c r="AE77" s="165" t="s">
        <v>66</v>
      </c>
      <c r="AF77" s="166"/>
      <c r="AG77" s="166"/>
      <c r="AH77" s="166"/>
      <c r="AI77" s="167"/>
      <c r="AJ77" s="165" t="s">
        <v>67</v>
      </c>
      <c r="AK77" s="166"/>
      <c r="AL77" s="167"/>
      <c r="AM77" s="165" t="s">
        <v>68</v>
      </c>
      <c r="AN77" s="166"/>
      <c r="AO77" s="166"/>
      <c r="AP77" s="167"/>
      <c r="AQ77" s="139"/>
      <c r="AR77" s="145"/>
      <c r="AS77" s="142"/>
    </row>
    <row r="78" spans="1:46" s="48" customFormat="1" ht="11.25" customHeight="1">
      <c r="A78" s="97"/>
      <c r="B78" s="113"/>
      <c r="C78" s="98"/>
      <c r="D78" s="46" t="s">
        <v>69</v>
      </c>
      <c r="E78" s="49">
        <v>1</v>
      </c>
      <c r="F78" s="49">
        <v>2</v>
      </c>
      <c r="G78" s="49">
        <v>3</v>
      </c>
      <c r="H78" s="49">
        <v>4</v>
      </c>
      <c r="I78" s="49">
        <v>5</v>
      </c>
      <c r="J78" s="49">
        <v>6</v>
      </c>
      <c r="K78" s="49">
        <v>7</v>
      </c>
      <c r="L78" s="49">
        <v>8</v>
      </c>
      <c r="M78" s="49">
        <v>9</v>
      </c>
      <c r="N78" s="49">
        <v>10</v>
      </c>
      <c r="O78" s="49">
        <v>11</v>
      </c>
      <c r="P78" s="49">
        <v>12</v>
      </c>
      <c r="Q78" s="49">
        <v>13</v>
      </c>
      <c r="R78" s="49">
        <v>14</v>
      </c>
      <c r="S78" s="49">
        <v>15</v>
      </c>
      <c r="T78" s="49">
        <v>16</v>
      </c>
      <c r="U78" s="49">
        <v>17</v>
      </c>
      <c r="V78" s="49">
        <v>18</v>
      </c>
      <c r="W78" s="49">
        <v>19</v>
      </c>
      <c r="X78" s="49">
        <v>20</v>
      </c>
      <c r="Y78" s="49">
        <v>21</v>
      </c>
      <c r="Z78" s="49">
        <v>22</v>
      </c>
      <c r="AA78" s="49">
        <v>23</v>
      </c>
      <c r="AB78" s="49">
        <v>24</v>
      </c>
      <c r="AC78" s="49">
        <v>25</v>
      </c>
      <c r="AD78" s="49">
        <v>26</v>
      </c>
      <c r="AE78" s="49">
        <v>27</v>
      </c>
      <c r="AF78" s="49">
        <v>28</v>
      </c>
      <c r="AG78" s="49">
        <v>29</v>
      </c>
      <c r="AH78" s="49">
        <v>30</v>
      </c>
      <c r="AI78" s="49">
        <v>31</v>
      </c>
      <c r="AJ78" s="49">
        <v>32</v>
      </c>
      <c r="AK78" s="49">
        <v>33</v>
      </c>
      <c r="AL78" s="49">
        <v>34</v>
      </c>
      <c r="AM78" s="49">
        <v>35</v>
      </c>
      <c r="AN78" s="49">
        <v>36</v>
      </c>
      <c r="AO78" s="49">
        <v>37</v>
      </c>
      <c r="AP78" s="49">
        <v>38</v>
      </c>
      <c r="AQ78" s="140"/>
      <c r="AR78" s="146"/>
      <c r="AS78" s="143"/>
    </row>
    <row r="79" spans="1:46" ht="12.75" customHeight="1">
      <c r="A79" s="105" t="s">
        <v>80</v>
      </c>
      <c r="B79" s="45" t="s">
        <v>71</v>
      </c>
      <c r="C79" s="47">
        <v>6</v>
      </c>
      <c r="D79" s="54"/>
      <c r="E79" s="55"/>
      <c r="F79" s="65" t="s">
        <v>82</v>
      </c>
      <c r="G79" s="55"/>
      <c r="H79" s="55"/>
      <c r="I79" s="55"/>
      <c r="J79" s="55"/>
      <c r="K79" s="65" t="s">
        <v>82</v>
      </c>
      <c r="L79" s="55"/>
      <c r="M79" s="55"/>
      <c r="N79" s="55"/>
      <c r="O79" s="65" t="s">
        <v>81</v>
      </c>
      <c r="P79" s="65" t="s">
        <v>82</v>
      </c>
      <c r="Q79" s="55"/>
      <c r="R79" s="65" t="s">
        <v>82</v>
      </c>
      <c r="S79" s="55"/>
      <c r="T79" s="65" t="s">
        <v>82</v>
      </c>
      <c r="U79" s="55"/>
      <c r="V79" s="76" t="s">
        <v>81</v>
      </c>
      <c r="W79" s="55"/>
      <c r="X79" s="76" t="s">
        <v>82</v>
      </c>
      <c r="Y79" s="55"/>
      <c r="Z79" s="55"/>
      <c r="AA79" s="55"/>
      <c r="AB79" s="76" t="s">
        <v>82</v>
      </c>
      <c r="AC79" s="55"/>
      <c r="AD79" s="55"/>
      <c r="AE79" s="55"/>
      <c r="AF79" s="55"/>
      <c r="AG79" s="55"/>
      <c r="AH79" s="55"/>
      <c r="AI79" s="55"/>
      <c r="AJ79" s="55"/>
      <c r="AK79" s="76" t="s">
        <v>82</v>
      </c>
      <c r="AL79" s="55"/>
      <c r="AM79" s="56"/>
      <c r="AN79" s="56"/>
      <c r="AO79" s="56"/>
      <c r="AP79" s="56"/>
      <c r="AQ79" s="56">
        <v>10</v>
      </c>
      <c r="AR79" s="31">
        <f>34*6</f>
        <v>204</v>
      </c>
      <c r="AS79" s="69">
        <f t="shared" ref="AS79:AS89" si="20">AQ79/AR79</f>
        <v>4.9019607843137254E-2</v>
      </c>
      <c r="AT79" s="1"/>
    </row>
    <row r="80" spans="1:46" ht="12.75" customHeight="1">
      <c r="A80" s="105"/>
      <c r="B80" s="45" t="s">
        <v>88</v>
      </c>
      <c r="C80" s="47">
        <v>6</v>
      </c>
      <c r="D80" s="54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76" t="s">
        <v>82</v>
      </c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76" t="s">
        <v>82</v>
      </c>
      <c r="AJ80" s="55"/>
      <c r="AK80" s="55"/>
      <c r="AL80" s="76" t="s">
        <v>82</v>
      </c>
      <c r="AM80" s="56"/>
      <c r="AN80" s="56"/>
      <c r="AO80" s="56"/>
      <c r="AP80" s="56"/>
      <c r="AQ80" s="56">
        <v>3</v>
      </c>
      <c r="AR80" s="31">
        <f t="shared" ref="AR80:AR81" si="21">34*3</f>
        <v>102</v>
      </c>
      <c r="AS80" s="69">
        <f t="shared" si="20"/>
        <v>2.9411764705882353E-2</v>
      </c>
      <c r="AT80" s="1"/>
    </row>
    <row r="81" spans="1:46" ht="12.75" customHeight="1">
      <c r="A81" s="105"/>
      <c r="B81" s="45" t="s">
        <v>89</v>
      </c>
      <c r="C81" s="47">
        <v>6</v>
      </c>
      <c r="D81" s="54"/>
      <c r="E81" s="55"/>
      <c r="F81" s="55"/>
      <c r="G81" s="55"/>
      <c r="H81" s="55"/>
      <c r="I81" s="55"/>
      <c r="J81" s="65" t="s">
        <v>82</v>
      </c>
      <c r="K81" s="55"/>
      <c r="L81" s="55"/>
      <c r="M81" s="55"/>
      <c r="N81" s="55"/>
      <c r="O81" s="65" t="s">
        <v>82</v>
      </c>
      <c r="P81" s="55"/>
      <c r="Q81" s="65" t="s">
        <v>82</v>
      </c>
      <c r="R81" s="55"/>
      <c r="S81" s="65" t="s">
        <v>82</v>
      </c>
      <c r="T81" s="55"/>
      <c r="U81" s="55"/>
      <c r="V81" s="76" t="s">
        <v>82</v>
      </c>
      <c r="W81" s="55"/>
      <c r="X81" s="55"/>
      <c r="Y81" s="76" t="s">
        <v>82</v>
      </c>
      <c r="Z81" s="55"/>
      <c r="AA81" s="55"/>
      <c r="AB81" s="55"/>
      <c r="AC81" s="55"/>
      <c r="AD81" s="55"/>
      <c r="AE81" s="55"/>
      <c r="AF81" s="55"/>
      <c r="AG81" s="76" t="s">
        <v>82</v>
      </c>
      <c r="AH81" s="55"/>
      <c r="AI81" s="55"/>
      <c r="AJ81" s="55"/>
      <c r="AK81" s="55"/>
      <c r="AL81" s="76" t="s">
        <v>82</v>
      </c>
      <c r="AM81" s="56"/>
      <c r="AN81" s="56"/>
      <c r="AO81" s="56"/>
      <c r="AP81" s="56"/>
      <c r="AQ81" s="56">
        <v>8</v>
      </c>
      <c r="AR81" s="31">
        <f t="shared" si="21"/>
        <v>102</v>
      </c>
      <c r="AS81" s="69">
        <f t="shared" si="20"/>
        <v>7.8431372549019607E-2</v>
      </c>
      <c r="AT81" s="1"/>
    </row>
    <row r="82" spans="1:46" ht="12.75" customHeight="1">
      <c r="A82" s="105"/>
      <c r="B82" s="45" t="s">
        <v>72</v>
      </c>
      <c r="C82" s="47">
        <v>6</v>
      </c>
      <c r="D82" s="54"/>
      <c r="E82" s="55"/>
      <c r="F82" s="55"/>
      <c r="G82" s="65" t="s">
        <v>82</v>
      </c>
      <c r="H82" s="55"/>
      <c r="I82" s="55"/>
      <c r="J82" s="55"/>
      <c r="K82" s="55"/>
      <c r="L82" s="55"/>
      <c r="M82" s="65" t="s">
        <v>82</v>
      </c>
      <c r="N82" s="55"/>
      <c r="O82" s="55"/>
      <c r="P82" s="65" t="s">
        <v>82</v>
      </c>
      <c r="Q82" s="55"/>
      <c r="R82" s="55"/>
      <c r="S82" s="65" t="s">
        <v>82</v>
      </c>
      <c r="T82" s="55"/>
      <c r="U82" s="55"/>
      <c r="V82" s="86" t="s">
        <v>82</v>
      </c>
      <c r="W82" s="55"/>
      <c r="X82" s="55"/>
      <c r="Y82" s="55"/>
      <c r="Z82" s="55"/>
      <c r="AA82" s="86" t="s">
        <v>82</v>
      </c>
      <c r="AB82" s="55"/>
      <c r="AC82" s="55"/>
      <c r="AD82" s="55"/>
      <c r="AE82" s="86" t="s">
        <v>82</v>
      </c>
      <c r="AF82" s="55"/>
      <c r="AG82" s="55"/>
      <c r="AH82" s="55"/>
      <c r="AI82" s="88" t="s">
        <v>82</v>
      </c>
      <c r="AJ82" s="56"/>
      <c r="AK82" s="86" t="s">
        <v>82</v>
      </c>
      <c r="AL82" s="55"/>
      <c r="AM82" s="56"/>
      <c r="AN82" s="56"/>
      <c r="AO82" s="56"/>
      <c r="AP82" s="56"/>
      <c r="AQ82" s="56">
        <v>9</v>
      </c>
      <c r="AR82" s="31">
        <f>34*5</f>
        <v>170</v>
      </c>
      <c r="AS82" s="69">
        <f t="shared" si="20"/>
        <v>5.2941176470588235E-2</v>
      </c>
      <c r="AT82" s="1"/>
    </row>
    <row r="83" spans="1:46">
      <c r="A83" s="105"/>
      <c r="B83" s="45" t="s">
        <v>90</v>
      </c>
      <c r="C83" s="47">
        <v>6</v>
      </c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6"/>
      <c r="AJ83" s="56"/>
      <c r="AK83" s="55"/>
      <c r="AL83" s="55"/>
      <c r="AM83" s="56"/>
      <c r="AN83" s="56"/>
      <c r="AO83" s="56"/>
      <c r="AP83" s="56"/>
      <c r="AQ83" s="56">
        <f t="shared" ref="AQ83:AQ89" si="22">SUM(E83:AP83)</f>
        <v>0</v>
      </c>
      <c r="AR83" s="31">
        <f>34*3</f>
        <v>102</v>
      </c>
      <c r="AS83" s="69">
        <f t="shared" si="20"/>
        <v>0</v>
      </c>
      <c r="AT83" s="1"/>
    </row>
    <row r="84" spans="1:46" ht="12.75" customHeight="1">
      <c r="A84" s="105"/>
      <c r="B84" s="45" t="s">
        <v>91</v>
      </c>
      <c r="C84" s="47">
        <v>6</v>
      </c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86" t="s">
        <v>82</v>
      </c>
      <c r="AG84" s="31"/>
      <c r="AH84" s="55"/>
      <c r="AI84" s="55"/>
      <c r="AJ84" s="56"/>
      <c r="AK84" s="55"/>
      <c r="AL84" s="86" t="s">
        <v>82</v>
      </c>
      <c r="AM84" s="56"/>
      <c r="AN84" s="56"/>
      <c r="AO84" s="56"/>
      <c r="AP84" s="56"/>
      <c r="AQ84" s="56">
        <v>2</v>
      </c>
      <c r="AR84" s="31">
        <f t="shared" ref="AR84:AR87" si="23">34*1</f>
        <v>34</v>
      </c>
      <c r="AS84" s="69">
        <f t="shared" si="20"/>
        <v>5.8823529411764705E-2</v>
      </c>
      <c r="AT84" s="1"/>
    </row>
    <row r="85" spans="1:46" ht="12.75" customHeight="1">
      <c r="A85" s="105"/>
      <c r="B85" s="45" t="s">
        <v>92</v>
      </c>
      <c r="C85" s="47">
        <v>6</v>
      </c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31"/>
      <c r="AJ85" s="55"/>
      <c r="AK85" s="55"/>
      <c r="AL85" s="55"/>
      <c r="AM85" s="56"/>
      <c r="AN85" s="56"/>
      <c r="AO85" s="56"/>
      <c r="AP85" s="56"/>
      <c r="AQ85" s="56">
        <f t="shared" si="22"/>
        <v>0</v>
      </c>
      <c r="AR85" s="31">
        <f t="shared" si="23"/>
        <v>34</v>
      </c>
      <c r="AS85" s="69">
        <f t="shared" si="20"/>
        <v>0</v>
      </c>
      <c r="AT85" s="1"/>
    </row>
    <row r="86" spans="1:46" ht="12.75" customHeight="1">
      <c r="A86" s="105"/>
      <c r="B86" s="47" t="s">
        <v>75</v>
      </c>
      <c r="C86" s="47">
        <v>6</v>
      </c>
      <c r="D86" s="54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31"/>
      <c r="AI86" s="31"/>
      <c r="AJ86" s="56"/>
      <c r="AK86" s="55"/>
      <c r="AL86" s="55"/>
      <c r="AM86" s="56"/>
      <c r="AN86" s="56"/>
      <c r="AO86" s="56"/>
      <c r="AP86" s="56"/>
      <c r="AQ86" s="56">
        <f>SUM(E86:AP86)</f>
        <v>0</v>
      </c>
      <c r="AR86" s="31">
        <f t="shared" si="23"/>
        <v>34</v>
      </c>
      <c r="AS86" s="69">
        <f t="shared" si="20"/>
        <v>0</v>
      </c>
      <c r="AT86" s="1"/>
    </row>
    <row r="87" spans="1:46" ht="12.75" customHeight="1">
      <c r="A87" s="105"/>
      <c r="B87" s="47" t="s">
        <v>76</v>
      </c>
      <c r="C87" s="47">
        <v>6</v>
      </c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31"/>
      <c r="AI87" s="31"/>
      <c r="AJ87" s="56"/>
      <c r="AK87" s="55"/>
      <c r="AL87" s="55"/>
      <c r="AM87" s="56"/>
      <c r="AN87" s="56"/>
      <c r="AO87" s="56"/>
      <c r="AP87" s="56"/>
      <c r="AQ87" s="56">
        <f t="shared" si="22"/>
        <v>0</v>
      </c>
      <c r="AR87" s="31">
        <f t="shared" si="23"/>
        <v>34</v>
      </c>
      <c r="AS87" s="69">
        <f t="shared" si="20"/>
        <v>0</v>
      </c>
      <c r="AT87" s="1"/>
    </row>
    <row r="88" spans="1:46" ht="12.75" customHeight="1">
      <c r="A88" s="105"/>
      <c r="B88" s="45" t="s">
        <v>93</v>
      </c>
      <c r="C88" s="47">
        <v>6</v>
      </c>
      <c r="D88" s="54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31"/>
      <c r="AI88" s="31"/>
      <c r="AJ88" s="56"/>
      <c r="AK88" s="55"/>
      <c r="AL88" s="55"/>
      <c r="AM88" s="56"/>
      <c r="AN88" s="56"/>
      <c r="AO88" s="56"/>
      <c r="AP88" s="56"/>
      <c r="AQ88" s="56">
        <f t="shared" si="22"/>
        <v>0</v>
      </c>
      <c r="AR88" s="31">
        <f t="shared" ref="AR88:AR89" si="24">34*2</f>
        <v>68</v>
      </c>
      <c r="AS88" s="69">
        <f t="shared" si="20"/>
        <v>0</v>
      </c>
      <c r="AT88" s="1"/>
    </row>
    <row r="89" spans="1:46" ht="12.75" customHeight="1">
      <c r="A89" s="105"/>
      <c r="B89" s="47" t="s">
        <v>78</v>
      </c>
      <c r="C89" s="47">
        <v>6</v>
      </c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31"/>
      <c r="AI89" s="31"/>
      <c r="AJ89" s="56"/>
      <c r="AK89" s="55"/>
      <c r="AL89" s="55"/>
      <c r="AM89" s="56"/>
      <c r="AN89" s="56"/>
      <c r="AO89" s="56"/>
      <c r="AP89" s="56"/>
      <c r="AQ89" s="56">
        <f t="shared" si="22"/>
        <v>0</v>
      </c>
      <c r="AR89" s="31">
        <f t="shared" si="24"/>
        <v>68</v>
      </c>
      <c r="AS89" s="69">
        <f t="shared" si="20"/>
        <v>0</v>
      </c>
      <c r="AT89" s="1"/>
    </row>
    <row r="90" spans="1:46" ht="27" customHeight="1">
      <c r="A90" s="58"/>
      <c r="B90" s="67"/>
      <c r="C90" s="67"/>
      <c r="D90" s="6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8"/>
      <c r="AN90" s="58"/>
      <c r="AO90" s="58"/>
      <c r="AP90" s="58"/>
      <c r="AQ90" s="58"/>
      <c r="AR90" s="58"/>
      <c r="AS90" s="58"/>
      <c r="AT90" s="1"/>
    </row>
    <row r="91" spans="1:46" s="37" customFormat="1" ht="81.75" customHeight="1">
      <c r="A91" s="100" t="s">
        <v>95</v>
      </c>
      <c r="B91" s="100"/>
      <c r="C91" s="100"/>
      <c r="D91" s="100"/>
      <c r="E91" s="119" t="s">
        <v>52</v>
      </c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7" t="s">
        <v>53</v>
      </c>
      <c r="AR91" s="121" t="s">
        <v>54</v>
      </c>
      <c r="AS91" s="120" t="s">
        <v>55</v>
      </c>
    </row>
    <row r="92" spans="1:46" s="37" customFormat="1" ht="21.75" customHeight="1">
      <c r="A92" s="99" t="s">
        <v>56</v>
      </c>
      <c r="B92" s="99"/>
      <c r="C92" s="99"/>
      <c r="D92" s="46" t="s">
        <v>58</v>
      </c>
      <c r="E92" s="99" t="s">
        <v>59</v>
      </c>
      <c r="F92" s="99"/>
      <c r="G92" s="99"/>
      <c r="H92" s="99"/>
      <c r="I92" s="99" t="s">
        <v>60</v>
      </c>
      <c r="J92" s="99"/>
      <c r="K92" s="99"/>
      <c r="L92" s="99"/>
      <c r="M92" s="99" t="s">
        <v>61</v>
      </c>
      <c r="N92" s="99"/>
      <c r="O92" s="99"/>
      <c r="P92" s="99"/>
      <c r="Q92" s="99" t="s">
        <v>62</v>
      </c>
      <c r="R92" s="99"/>
      <c r="S92" s="99"/>
      <c r="T92" s="99"/>
      <c r="U92" s="99" t="s">
        <v>63</v>
      </c>
      <c r="V92" s="99"/>
      <c r="W92" s="99"/>
      <c r="X92" s="99" t="s">
        <v>64</v>
      </c>
      <c r="Y92" s="99"/>
      <c r="Z92" s="99"/>
      <c r="AA92" s="99"/>
      <c r="AB92" s="99" t="s">
        <v>65</v>
      </c>
      <c r="AC92" s="99"/>
      <c r="AD92" s="99"/>
      <c r="AE92" s="99" t="s">
        <v>66</v>
      </c>
      <c r="AF92" s="99"/>
      <c r="AG92" s="99"/>
      <c r="AH92" s="99"/>
      <c r="AI92" s="99"/>
      <c r="AJ92" s="99" t="s">
        <v>67</v>
      </c>
      <c r="AK92" s="99"/>
      <c r="AL92" s="99"/>
      <c r="AM92" s="99" t="s">
        <v>68</v>
      </c>
      <c r="AN92" s="99"/>
      <c r="AO92" s="99"/>
      <c r="AP92" s="99"/>
      <c r="AQ92" s="117"/>
      <c r="AR92" s="121"/>
      <c r="AS92" s="120"/>
    </row>
    <row r="93" spans="1:46" s="48" customFormat="1" ht="11.25" customHeight="1">
      <c r="A93" s="99"/>
      <c r="B93" s="99"/>
      <c r="C93" s="99"/>
      <c r="D93" s="46" t="s">
        <v>69</v>
      </c>
      <c r="E93" s="49">
        <v>1</v>
      </c>
      <c r="F93" s="49">
        <v>2</v>
      </c>
      <c r="G93" s="49">
        <v>3</v>
      </c>
      <c r="H93" s="49">
        <v>4</v>
      </c>
      <c r="I93" s="49">
        <v>5</v>
      </c>
      <c r="J93" s="49">
        <v>6</v>
      </c>
      <c r="K93" s="49">
        <v>7</v>
      </c>
      <c r="L93" s="49">
        <v>8</v>
      </c>
      <c r="M93" s="49">
        <v>9</v>
      </c>
      <c r="N93" s="49">
        <v>10</v>
      </c>
      <c r="O93" s="49">
        <v>11</v>
      </c>
      <c r="P93" s="49">
        <v>12</v>
      </c>
      <c r="Q93" s="49">
        <v>13</v>
      </c>
      <c r="R93" s="49">
        <v>14</v>
      </c>
      <c r="S93" s="49">
        <v>15</v>
      </c>
      <c r="T93" s="49">
        <v>16</v>
      </c>
      <c r="U93" s="49">
        <v>17</v>
      </c>
      <c r="V93" s="49">
        <v>18</v>
      </c>
      <c r="W93" s="49">
        <v>19</v>
      </c>
      <c r="X93" s="49">
        <v>20</v>
      </c>
      <c r="Y93" s="49">
        <v>21</v>
      </c>
      <c r="Z93" s="49">
        <v>22</v>
      </c>
      <c r="AA93" s="49">
        <v>23</v>
      </c>
      <c r="AB93" s="49">
        <v>24</v>
      </c>
      <c r="AC93" s="49">
        <v>25</v>
      </c>
      <c r="AD93" s="49">
        <v>26</v>
      </c>
      <c r="AE93" s="49">
        <v>27</v>
      </c>
      <c r="AF93" s="49">
        <v>28</v>
      </c>
      <c r="AG93" s="49">
        <v>29</v>
      </c>
      <c r="AH93" s="49">
        <v>30</v>
      </c>
      <c r="AI93" s="49">
        <v>31</v>
      </c>
      <c r="AJ93" s="49">
        <v>32</v>
      </c>
      <c r="AK93" s="49">
        <v>33</v>
      </c>
      <c r="AL93" s="49">
        <v>34</v>
      </c>
      <c r="AM93" s="49">
        <v>35</v>
      </c>
      <c r="AN93" s="49">
        <v>36</v>
      </c>
      <c r="AO93" s="49">
        <v>37</v>
      </c>
      <c r="AP93" s="49">
        <v>38</v>
      </c>
      <c r="AQ93" s="117"/>
      <c r="AR93" s="121"/>
      <c r="AS93" s="120"/>
    </row>
    <row r="94" spans="1:46" ht="12.75" customHeight="1">
      <c r="A94" s="94" t="s">
        <v>80</v>
      </c>
      <c r="B94" s="45" t="s">
        <v>71</v>
      </c>
      <c r="C94" s="47">
        <v>7</v>
      </c>
      <c r="D94" s="54"/>
      <c r="E94" s="55"/>
      <c r="F94" s="76" t="s">
        <v>82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76" t="s">
        <v>82</v>
      </c>
      <c r="R94" s="55"/>
      <c r="S94" s="55"/>
      <c r="T94" s="76" t="s">
        <v>82</v>
      </c>
      <c r="U94" s="55"/>
      <c r="V94" s="55"/>
      <c r="W94" s="55"/>
      <c r="X94" s="55"/>
      <c r="Y94" s="55"/>
      <c r="Z94" s="76" t="s">
        <v>82</v>
      </c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76" t="s">
        <v>82</v>
      </c>
      <c r="AM94" s="56"/>
      <c r="AN94" s="56"/>
      <c r="AO94" s="56"/>
      <c r="AP94" s="56"/>
      <c r="AQ94" s="56">
        <v>5</v>
      </c>
      <c r="AR94" s="31">
        <f>34*4</f>
        <v>136</v>
      </c>
      <c r="AS94" s="69">
        <f t="shared" ref="AS94:AS108" si="25">AQ94/AR94</f>
        <v>3.6764705882352942E-2</v>
      </c>
      <c r="AT94" s="1"/>
    </row>
    <row r="95" spans="1:46" ht="12.75" customHeight="1">
      <c r="A95" s="94"/>
      <c r="B95" s="45" t="s">
        <v>88</v>
      </c>
      <c r="C95" s="47">
        <v>7</v>
      </c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6"/>
      <c r="AN95" s="56"/>
      <c r="AO95" s="56"/>
      <c r="AP95" s="56"/>
      <c r="AQ95" s="56">
        <f t="shared" ref="AQ95" si="26">SUM(E95:AP95)</f>
        <v>0</v>
      </c>
      <c r="AR95" s="31">
        <f>34*2</f>
        <v>68</v>
      </c>
      <c r="AS95" s="69">
        <f t="shared" si="25"/>
        <v>0</v>
      </c>
      <c r="AT95" s="1"/>
    </row>
    <row r="96" spans="1:46" ht="12.75" customHeight="1">
      <c r="A96" s="94"/>
      <c r="B96" s="45" t="s">
        <v>89</v>
      </c>
      <c r="C96" s="47">
        <v>7</v>
      </c>
      <c r="D96" s="70"/>
      <c r="E96" s="55"/>
      <c r="F96" s="55"/>
      <c r="G96" s="65" t="s">
        <v>82</v>
      </c>
      <c r="H96" s="55"/>
      <c r="I96" s="55"/>
      <c r="J96" s="55"/>
      <c r="K96" s="55"/>
      <c r="L96" s="55"/>
      <c r="M96" s="55"/>
      <c r="N96" s="65" t="s">
        <v>82</v>
      </c>
      <c r="O96" s="55"/>
      <c r="P96" s="55"/>
      <c r="Q96" s="65" t="s">
        <v>82</v>
      </c>
      <c r="R96" s="55"/>
      <c r="S96" s="55"/>
      <c r="T96" s="65" t="s">
        <v>82</v>
      </c>
      <c r="U96" s="76" t="s">
        <v>82</v>
      </c>
      <c r="V96" s="55"/>
      <c r="W96" s="55"/>
      <c r="X96" s="55"/>
      <c r="Y96" s="76" t="s">
        <v>82</v>
      </c>
      <c r="Z96" s="55"/>
      <c r="AA96" s="55"/>
      <c r="AB96" s="55"/>
      <c r="AC96" s="76" t="s">
        <v>82</v>
      </c>
      <c r="AD96" s="55"/>
      <c r="AE96" s="55"/>
      <c r="AF96" s="55"/>
      <c r="AG96" s="76" t="s">
        <v>82</v>
      </c>
      <c r="AH96" s="55"/>
      <c r="AI96" s="55"/>
      <c r="AJ96" s="55"/>
      <c r="AK96" s="55"/>
      <c r="AL96" s="76" t="s">
        <v>82</v>
      </c>
      <c r="AM96" s="56"/>
      <c r="AN96" s="56"/>
      <c r="AO96" s="56"/>
      <c r="AP96" s="56"/>
      <c r="AQ96" s="68">
        <v>9</v>
      </c>
      <c r="AR96" s="31">
        <f t="shared" ref="AR96:AR97" si="27">34*3</f>
        <v>102</v>
      </c>
      <c r="AS96" s="69">
        <f t="shared" si="25"/>
        <v>8.8235294117647065E-2</v>
      </c>
      <c r="AT96" s="1"/>
    </row>
    <row r="97" spans="1:46">
      <c r="A97" s="94"/>
      <c r="B97" s="45" t="s">
        <v>96</v>
      </c>
      <c r="C97" s="47">
        <v>7</v>
      </c>
      <c r="D97" s="54"/>
      <c r="E97" s="55"/>
      <c r="F97" s="55"/>
      <c r="G97" s="55"/>
      <c r="H97" s="65" t="s">
        <v>82</v>
      </c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65" t="s">
        <v>82</v>
      </c>
      <c r="U97" s="55"/>
      <c r="V97" s="55"/>
      <c r="W97" s="86" t="s">
        <v>82</v>
      </c>
      <c r="X97" s="55"/>
      <c r="Y97" s="55"/>
      <c r="Z97" s="55"/>
      <c r="AA97" s="55"/>
      <c r="AB97" s="55"/>
      <c r="AC97" s="86" t="s">
        <v>82</v>
      </c>
      <c r="AD97" s="55"/>
      <c r="AE97" s="55"/>
      <c r="AF97" s="86" t="s">
        <v>82</v>
      </c>
      <c r="AG97" s="55"/>
      <c r="AH97" s="55"/>
      <c r="AI97" s="56"/>
      <c r="AJ97" s="56"/>
      <c r="AK97" s="86" t="s">
        <v>82</v>
      </c>
      <c r="AL97" s="55"/>
      <c r="AM97" s="56"/>
      <c r="AN97" s="56"/>
      <c r="AO97" s="56"/>
      <c r="AP97" s="56"/>
      <c r="AQ97" s="68">
        <v>6</v>
      </c>
      <c r="AR97" s="31">
        <f t="shared" si="27"/>
        <v>102</v>
      </c>
      <c r="AS97" s="69">
        <f t="shared" si="25"/>
        <v>5.8823529411764705E-2</v>
      </c>
      <c r="AT97" s="1"/>
    </row>
    <row r="98" spans="1:46" ht="12.75" customHeight="1">
      <c r="A98" s="94"/>
      <c r="B98" s="45" t="s">
        <v>97</v>
      </c>
      <c r="C98" s="75">
        <v>7</v>
      </c>
      <c r="D98" s="70"/>
      <c r="E98" s="55"/>
      <c r="F98" s="55"/>
      <c r="G98" s="55"/>
      <c r="H98" s="55"/>
      <c r="I98" s="65" t="s">
        <v>82</v>
      </c>
      <c r="J98" s="55"/>
      <c r="K98" s="55"/>
      <c r="L98" s="55"/>
      <c r="M98" s="55"/>
      <c r="N98" s="55"/>
      <c r="O98" s="55"/>
      <c r="P98" s="55"/>
      <c r="Q98" s="65" t="s">
        <v>82</v>
      </c>
      <c r="R98" s="55"/>
      <c r="S98" s="55"/>
      <c r="T98" s="55"/>
      <c r="U98" s="55"/>
      <c r="V98" s="86" t="s">
        <v>82</v>
      </c>
      <c r="W98" s="55"/>
      <c r="X98" s="55"/>
      <c r="Y98" s="55"/>
      <c r="Z98" s="86" t="s">
        <v>82</v>
      </c>
      <c r="AA98" s="55"/>
      <c r="AB98" s="55"/>
      <c r="AC98" s="55"/>
      <c r="AD98" s="55"/>
      <c r="AE98" s="55"/>
      <c r="AF98" s="86" t="s">
        <v>82</v>
      </c>
      <c r="AG98" s="55"/>
      <c r="AH98" s="55"/>
      <c r="AI98" s="56"/>
      <c r="AJ98" s="88" t="s">
        <v>82</v>
      </c>
      <c r="AK98" s="55"/>
      <c r="AL98" s="55"/>
      <c r="AM98" s="56"/>
      <c r="AN98" s="56"/>
      <c r="AO98" s="56"/>
      <c r="AP98" s="56"/>
      <c r="AQ98" s="68">
        <v>6</v>
      </c>
      <c r="AR98" s="31">
        <f>34*2</f>
        <v>68</v>
      </c>
      <c r="AS98" s="69">
        <f t="shared" si="25"/>
        <v>8.8235294117647065E-2</v>
      </c>
      <c r="AT98" s="1"/>
    </row>
    <row r="99" spans="1:46" ht="13.5" customHeight="1">
      <c r="A99" s="94"/>
      <c r="B99" s="45" t="s">
        <v>98</v>
      </c>
      <c r="C99" s="47">
        <v>7</v>
      </c>
      <c r="D99" s="70"/>
      <c r="E99" s="55"/>
      <c r="F99" s="55"/>
      <c r="G99" s="55"/>
      <c r="H99" s="55"/>
      <c r="I99" s="55"/>
      <c r="J99" s="72"/>
      <c r="K99" s="65" t="s">
        <v>82</v>
      </c>
      <c r="L99" s="55"/>
      <c r="M99" s="55"/>
      <c r="N99" s="55"/>
      <c r="O99" s="55"/>
      <c r="P99" s="55"/>
      <c r="Q99" s="65" t="s">
        <v>82</v>
      </c>
      <c r="R99" s="55"/>
      <c r="S99" s="55"/>
      <c r="T99" s="55"/>
      <c r="U99" s="55"/>
      <c r="V99" s="55"/>
      <c r="W99" s="55"/>
      <c r="X99" s="86" t="s">
        <v>82</v>
      </c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6"/>
      <c r="AJ99" s="56"/>
      <c r="AK99" s="86" t="s">
        <v>82</v>
      </c>
      <c r="AL99" s="55"/>
      <c r="AM99" s="56"/>
      <c r="AN99" s="56"/>
      <c r="AO99" s="56"/>
      <c r="AP99" s="56"/>
      <c r="AQ99" s="68">
        <v>4</v>
      </c>
      <c r="AR99" s="31">
        <f t="shared" ref="AR99:AR100" si="28">34*1</f>
        <v>34</v>
      </c>
      <c r="AS99" s="69">
        <f t="shared" si="25"/>
        <v>0.11764705882352941</v>
      </c>
      <c r="AT99" s="1"/>
    </row>
    <row r="100" spans="1:46" ht="12.75" customHeight="1">
      <c r="A100" s="94"/>
      <c r="B100" s="45" t="s">
        <v>99</v>
      </c>
      <c r="C100" s="75">
        <v>7</v>
      </c>
      <c r="D100" s="54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86" t="s">
        <v>82</v>
      </c>
      <c r="X100" s="55"/>
      <c r="Y100" s="55"/>
      <c r="Z100" s="55"/>
      <c r="AA100" s="55"/>
      <c r="AB100" s="55"/>
      <c r="AC100" s="55"/>
      <c r="AD100" s="55"/>
      <c r="AE100" s="55"/>
      <c r="AF100" s="55"/>
      <c r="AG100" s="31"/>
      <c r="AH100" s="55"/>
      <c r="AI100" s="55"/>
      <c r="AJ100" s="56"/>
      <c r="AK100" s="55"/>
      <c r="AL100" s="55"/>
      <c r="AM100" s="56"/>
      <c r="AN100" s="56"/>
      <c r="AO100" s="56"/>
      <c r="AP100" s="56"/>
      <c r="AQ100" s="56">
        <v>1</v>
      </c>
      <c r="AR100" s="31">
        <f t="shared" si="28"/>
        <v>34</v>
      </c>
      <c r="AS100" s="69">
        <f t="shared" si="25"/>
        <v>2.9411764705882353E-2</v>
      </c>
      <c r="AT100" s="1"/>
    </row>
    <row r="101" spans="1:46" ht="12.75" customHeight="1">
      <c r="A101" s="94"/>
      <c r="B101" s="45" t="s">
        <v>90</v>
      </c>
      <c r="C101" s="47">
        <v>7</v>
      </c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31"/>
      <c r="AJ101" s="55"/>
      <c r="AK101" s="55"/>
      <c r="AL101" s="55"/>
      <c r="AM101" s="56"/>
      <c r="AN101" s="56"/>
      <c r="AO101" s="56"/>
      <c r="AP101" s="56"/>
      <c r="AQ101" s="56">
        <f t="shared" ref="AQ101:AQ108" si="29">SUM(E101:AP101)</f>
        <v>0</v>
      </c>
      <c r="AR101" s="31">
        <f>34*3</f>
        <v>102</v>
      </c>
      <c r="AS101" s="69">
        <f t="shared" si="25"/>
        <v>0</v>
      </c>
      <c r="AT101" s="1"/>
    </row>
    <row r="102" spans="1:46" ht="12.75" customHeight="1">
      <c r="A102" s="94"/>
      <c r="B102" s="45" t="s">
        <v>91</v>
      </c>
      <c r="C102" s="47">
        <v>7</v>
      </c>
      <c r="D102" s="54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86" t="s">
        <v>82</v>
      </c>
      <c r="AB102" s="55"/>
      <c r="AC102" s="55"/>
      <c r="AD102" s="55"/>
      <c r="AE102" s="55"/>
      <c r="AF102" s="55"/>
      <c r="AG102" s="55"/>
      <c r="AH102" s="31"/>
      <c r="AI102" s="31"/>
      <c r="AJ102" s="56"/>
      <c r="AK102" s="86" t="s">
        <v>82</v>
      </c>
      <c r="AL102" s="55"/>
      <c r="AM102" s="56"/>
      <c r="AN102" s="56"/>
      <c r="AO102" s="56"/>
      <c r="AP102" s="56"/>
      <c r="AQ102" s="56">
        <v>2</v>
      </c>
      <c r="AR102" s="31">
        <f t="shared" ref="AR102:AR103" si="30">34*2</f>
        <v>68</v>
      </c>
      <c r="AS102" s="69">
        <f t="shared" si="25"/>
        <v>2.9411764705882353E-2</v>
      </c>
      <c r="AT102" s="1"/>
    </row>
    <row r="103" spans="1:46" ht="12.75" customHeight="1">
      <c r="A103" s="94"/>
      <c r="B103" s="45" t="s">
        <v>100</v>
      </c>
      <c r="C103" s="47">
        <v>7</v>
      </c>
      <c r="D103" s="54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31"/>
      <c r="AI103" s="31"/>
      <c r="AJ103" s="56"/>
      <c r="AK103" s="55"/>
      <c r="AL103" s="55"/>
      <c r="AM103" s="56"/>
      <c r="AN103" s="56"/>
      <c r="AO103" s="56"/>
      <c r="AP103" s="56"/>
      <c r="AQ103" s="56">
        <f t="shared" si="29"/>
        <v>0</v>
      </c>
      <c r="AR103" s="31">
        <f t="shared" si="30"/>
        <v>68</v>
      </c>
      <c r="AS103" s="69">
        <f t="shared" si="25"/>
        <v>0</v>
      </c>
      <c r="AT103" s="1"/>
    </row>
    <row r="104" spans="1:46" ht="12.75" customHeight="1">
      <c r="A104" s="94"/>
      <c r="B104" s="45" t="s">
        <v>92</v>
      </c>
      <c r="C104" s="47">
        <v>7</v>
      </c>
      <c r="D104" s="70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31"/>
      <c r="AI104" s="55"/>
      <c r="AJ104" s="55"/>
      <c r="AK104" s="55"/>
      <c r="AL104" s="55"/>
      <c r="AM104" s="56"/>
      <c r="AN104" s="56"/>
      <c r="AO104" s="56"/>
      <c r="AP104" s="56"/>
      <c r="AQ104" s="56">
        <f t="shared" si="29"/>
        <v>0</v>
      </c>
      <c r="AR104" s="31">
        <f t="shared" ref="AR104:AR106" si="31">34*1</f>
        <v>34</v>
      </c>
      <c r="AS104" s="69">
        <f t="shared" si="25"/>
        <v>0</v>
      </c>
      <c r="AT104" s="1"/>
    </row>
    <row r="105" spans="1:46" ht="12.75" customHeight="1">
      <c r="A105" s="94"/>
      <c r="B105" s="47" t="s">
        <v>75</v>
      </c>
      <c r="C105" s="47">
        <v>7</v>
      </c>
      <c r="D105" s="70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31"/>
      <c r="AI105" s="55"/>
      <c r="AJ105" s="55"/>
      <c r="AK105" s="55"/>
      <c r="AL105" s="55"/>
      <c r="AM105" s="56"/>
      <c r="AN105" s="56"/>
      <c r="AO105" s="56"/>
      <c r="AP105" s="56"/>
      <c r="AQ105" s="56">
        <f>SUM(E105:AP105)</f>
        <v>0</v>
      </c>
      <c r="AR105" s="31">
        <f t="shared" si="31"/>
        <v>34</v>
      </c>
      <c r="AS105" s="69">
        <f t="shared" si="25"/>
        <v>0</v>
      </c>
      <c r="AT105" s="1"/>
    </row>
    <row r="106" spans="1:46" ht="12.75" customHeight="1">
      <c r="A106" s="94"/>
      <c r="B106" s="47" t="s">
        <v>76</v>
      </c>
      <c r="C106" s="47">
        <v>7</v>
      </c>
      <c r="D106" s="70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31"/>
      <c r="AI106" s="55"/>
      <c r="AJ106" s="55"/>
      <c r="AK106" s="55"/>
      <c r="AL106" s="55"/>
      <c r="AM106" s="56"/>
      <c r="AN106" s="56"/>
      <c r="AO106" s="56"/>
      <c r="AP106" s="56"/>
      <c r="AQ106" s="56">
        <f t="shared" si="29"/>
        <v>0</v>
      </c>
      <c r="AR106" s="31">
        <f t="shared" si="31"/>
        <v>34</v>
      </c>
      <c r="AS106" s="69">
        <f t="shared" si="25"/>
        <v>0</v>
      </c>
      <c r="AT106" s="1"/>
    </row>
    <row r="107" spans="1:46" ht="12.75" customHeight="1">
      <c r="A107" s="94"/>
      <c r="B107" s="47" t="s">
        <v>93</v>
      </c>
      <c r="C107" s="47">
        <v>7</v>
      </c>
      <c r="D107" s="70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31"/>
      <c r="AI107" s="55"/>
      <c r="AJ107" s="55"/>
      <c r="AK107" s="55"/>
      <c r="AL107" s="55"/>
      <c r="AM107" s="56"/>
      <c r="AN107" s="56"/>
      <c r="AO107" s="56"/>
      <c r="AP107" s="56"/>
      <c r="AQ107" s="56">
        <f t="shared" si="29"/>
        <v>0</v>
      </c>
      <c r="AR107" s="31">
        <f t="shared" ref="AR107:AR108" si="32">34*2</f>
        <v>68</v>
      </c>
      <c r="AS107" s="69">
        <f t="shared" si="25"/>
        <v>0</v>
      </c>
      <c r="AT107" s="1"/>
    </row>
    <row r="108" spans="1:46" ht="12.75" customHeight="1">
      <c r="A108" s="94"/>
      <c r="B108" s="47" t="s">
        <v>78</v>
      </c>
      <c r="C108" s="47">
        <v>7</v>
      </c>
      <c r="D108" s="70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31"/>
      <c r="AI108" s="55"/>
      <c r="AJ108" s="55"/>
      <c r="AK108" s="55"/>
      <c r="AL108" s="55"/>
      <c r="AM108" s="56"/>
      <c r="AN108" s="56"/>
      <c r="AO108" s="56"/>
      <c r="AP108" s="56"/>
      <c r="AQ108" s="56">
        <f t="shared" si="29"/>
        <v>0</v>
      </c>
      <c r="AR108" s="31">
        <f t="shared" si="32"/>
        <v>68</v>
      </c>
      <c r="AS108" s="69">
        <f t="shared" si="25"/>
        <v>0</v>
      </c>
      <c r="AT108" s="1"/>
    </row>
    <row r="109" spans="1:46" ht="27" customHeight="1">
      <c r="A109" s="58"/>
      <c r="B109" s="67"/>
      <c r="C109" s="67"/>
      <c r="D109" s="6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8"/>
      <c r="AN109" s="58"/>
      <c r="AO109" s="58"/>
      <c r="AP109" s="58"/>
      <c r="AQ109" s="58"/>
      <c r="AR109" s="58"/>
      <c r="AS109" s="58"/>
      <c r="AT109" s="1"/>
    </row>
    <row r="110" spans="1:46" s="37" customFormat="1" ht="81.75" customHeight="1">
      <c r="A110" s="100" t="s">
        <v>101</v>
      </c>
      <c r="B110" s="100"/>
      <c r="C110" s="100"/>
      <c r="D110" s="100"/>
      <c r="E110" s="119" t="s">
        <v>52</v>
      </c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7" t="s">
        <v>53</v>
      </c>
      <c r="AR110" s="121" t="s">
        <v>54</v>
      </c>
      <c r="AS110" s="120" t="s">
        <v>55</v>
      </c>
    </row>
    <row r="111" spans="1:46" s="37" customFormat="1" ht="21.75" customHeight="1">
      <c r="A111" s="99" t="s">
        <v>56</v>
      </c>
      <c r="B111" s="99"/>
      <c r="C111" s="99"/>
      <c r="D111" s="46" t="s">
        <v>58</v>
      </c>
      <c r="E111" s="99" t="s">
        <v>59</v>
      </c>
      <c r="F111" s="99"/>
      <c r="G111" s="99"/>
      <c r="H111" s="99"/>
      <c r="I111" s="99" t="s">
        <v>60</v>
      </c>
      <c r="J111" s="99"/>
      <c r="K111" s="99"/>
      <c r="L111" s="99"/>
      <c r="M111" s="99" t="s">
        <v>61</v>
      </c>
      <c r="N111" s="99"/>
      <c r="O111" s="99"/>
      <c r="P111" s="99"/>
      <c r="Q111" s="99" t="s">
        <v>62</v>
      </c>
      <c r="R111" s="99"/>
      <c r="S111" s="99"/>
      <c r="T111" s="99"/>
      <c r="U111" s="99" t="s">
        <v>63</v>
      </c>
      <c r="V111" s="99"/>
      <c r="W111" s="99"/>
      <c r="X111" s="99" t="s">
        <v>64</v>
      </c>
      <c r="Y111" s="99"/>
      <c r="Z111" s="99"/>
      <c r="AA111" s="99"/>
      <c r="AB111" s="99" t="s">
        <v>65</v>
      </c>
      <c r="AC111" s="99"/>
      <c r="AD111" s="99"/>
      <c r="AE111" s="99" t="s">
        <v>66</v>
      </c>
      <c r="AF111" s="99"/>
      <c r="AG111" s="99"/>
      <c r="AH111" s="99"/>
      <c r="AI111" s="99"/>
      <c r="AJ111" s="99" t="s">
        <v>67</v>
      </c>
      <c r="AK111" s="99"/>
      <c r="AL111" s="99"/>
      <c r="AM111" s="99" t="s">
        <v>68</v>
      </c>
      <c r="AN111" s="99"/>
      <c r="AO111" s="99"/>
      <c r="AP111" s="99"/>
      <c r="AQ111" s="117"/>
      <c r="AR111" s="121"/>
      <c r="AS111" s="120"/>
    </row>
    <row r="112" spans="1:46" s="48" customFormat="1" ht="11.25" customHeight="1">
      <c r="A112" s="99"/>
      <c r="B112" s="99"/>
      <c r="C112" s="99"/>
      <c r="D112" s="46" t="s">
        <v>69</v>
      </c>
      <c r="E112" s="49">
        <v>1</v>
      </c>
      <c r="F112" s="49">
        <v>2</v>
      </c>
      <c r="G112" s="49">
        <v>3</v>
      </c>
      <c r="H112" s="49">
        <v>4</v>
      </c>
      <c r="I112" s="49">
        <v>5</v>
      </c>
      <c r="J112" s="49">
        <v>6</v>
      </c>
      <c r="K112" s="49">
        <v>7</v>
      </c>
      <c r="L112" s="49">
        <v>8</v>
      </c>
      <c r="M112" s="49">
        <v>9</v>
      </c>
      <c r="N112" s="49">
        <v>10</v>
      </c>
      <c r="O112" s="49">
        <v>11</v>
      </c>
      <c r="P112" s="49">
        <v>12</v>
      </c>
      <c r="Q112" s="49">
        <v>13</v>
      </c>
      <c r="R112" s="49">
        <v>14</v>
      </c>
      <c r="S112" s="49">
        <v>15</v>
      </c>
      <c r="T112" s="49">
        <v>16</v>
      </c>
      <c r="U112" s="49">
        <v>17</v>
      </c>
      <c r="V112" s="49">
        <v>18</v>
      </c>
      <c r="W112" s="49">
        <v>19</v>
      </c>
      <c r="X112" s="49">
        <v>20</v>
      </c>
      <c r="Y112" s="49">
        <v>21</v>
      </c>
      <c r="Z112" s="49">
        <v>22</v>
      </c>
      <c r="AA112" s="49">
        <v>23</v>
      </c>
      <c r="AB112" s="49">
        <v>24</v>
      </c>
      <c r="AC112" s="49">
        <v>25</v>
      </c>
      <c r="AD112" s="49">
        <v>26</v>
      </c>
      <c r="AE112" s="49">
        <v>27</v>
      </c>
      <c r="AF112" s="49">
        <v>28</v>
      </c>
      <c r="AG112" s="49">
        <v>29</v>
      </c>
      <c r="AH112" s="49">
        <v>30</v>
      </c>
      <c r="AI112" s="49">
        <v>31</v>
      </c>
      <c r="AJ112" s="49">
        <v>32</v>
      </c>
      <c r="AK112" s="49">
        <v>33</v>
      </c>
      <c r="AL112" s="49">
        <v>34</v>
      </c>
      <c r="AM112" s="49">
        <v>35</v>
      </c>
      <c r="AN112" s="49">
        <v>36</v>
      </c>
      <c r="AO112" s="49">
        <v>37</v>
      </c>
      <c r="AP112" s="49">
        <v>38</v>
      </c>
      <c r="AQ112" s="117"/>
      <c r="AR112" s="121"/>
      <c r="AS112" s="120"/>
    </row>
    <row r="113" spans="1:46" ht="12.75" customHeight="1">
      <c r="A113" s="94" t="s">
        <v>80</v>
      </c>
      <c r="B113" s="45" t="s">
        <v>71</v>
      </c>
      <c r="C113" s="47">
        <v>8</v>
      </c>
      <c r="D113" s="54"/>
      <c r="E113" s="55"/>
      <c r="F113" s="65" t="s">
        <v>82</v>
      </c>
      <c r="G113" s="55"/>
      <c r="H113" s="55"/>
      <c r="I113" s="55"/>
      <c r="J113" s="65" t="s">
        <v>81</v>
      </c>
      <c r="K113" s="55"/>
      <c r="L113" s="65" t="s">
        <v>81</v>
      </c>
      <c r="M113" s="55"/>
      <c r="N113" s="55"/>
      <c r="O113" s="55"/>
      <c r="P113" s="55"/>
      <c r="Q113" s="55"/>
      <c r="R113" s="65" t="s">
        <v>81</v>
      </c>
      <c r="S113" s="55"/>
      <c r="T113" s="55"/>
      <c r="U113" s="55"/>
      <c r="V113" s="76" t="s">
        <v>82</v>
      </c>
      <c r="W113" s="55"/>
      <c r="X113" s="76" t="s">
        <v>81</v>
      </c>
      <c r="Y113" s="55"/>
      <c r="Z113" s="55"/>
      <c r="AA113" s="55"/>
      <c r="AB113" s="55"/>
      <c r="AC113" s="55"/>
      <c r="AD113" s="76" t="s">
        <v>81</v>
      </c>
      <c r="AE113" s="55"/>
      <c r="AF113" s="55"/>
      <c r="AG113" s="52" t="s">
        <v>106</v>
      </c>
      <c r="AH113" s="76" t="s">
        <v>82</v>
      </c>
      <c r="AI113" s="55"/>
      <c r="AJ113" s="55"/>
      <c r="AK113" s="76" t="s">
        <v>82</v>
      </c>
      <c r="AL113" s="55"/>
      <c r="AM113" s="56"/>
      <c r="AN113" s="56"/>
      <c r="AO113" s="56"/>
      <c r="AP113" s="56"/>
      <c r="AQ113" s="68">
        <v>9</v>
      </c>
      <c r="AR113" s="31">
        <f>34*3</f>
        <v>102</v>
      </c>
      <c r="AS113" s="69">
        <f t="shared" ref="AS113:AS128" si="33">AQ113/AR113</f>
        <v>8.8235294117647065E-2</v>
      </c>
      <c r="AT113" s="1"/>
    </row>
    <row r="114" spans="1:46" ht="12.75" customHeight="1">
      <c r="A114" s="94"/>
      <c r="B114" s="45" t="s">
        <v>88</v>
      </c>
      <c r="C114" s="47">
        <v>8</v>
      </c>
      <c r="D114" s="54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76" t="s">
        <v>82</v>
      </c>
      <c r="AH114" s="55"/>
      <c r="AI114" s="55"/>
      <c r="AJ114" s="55"/>
      <c r="AK114" s="55"/>
      <c r="AL114" s="55"/>
      <c r="AM114" s="56"/>
      <c r="AN114" s="56"/>
      <c r="AO114" s="56"/>
      <c r="AP114" s="56"/>
      <c r="AQ114" s="56">
        <f>SUM(E114:AP114)</f>
        <v>0</v>
      </c>
      <c r="AR114" s="31">
        <f>34*2</f>
        <v>68</v>
      </c>
      <c r="AS114" s="69">
        <f t="shared" si="33"/>
        <v>0</v>
      </c>
      <c r="AT114" s="1"/>
    </row>
    <row r="115" spans="1:46" ht="12.75" customHeight="1">
      <c r="A115" s="94"/>
      <c r="B115" s="45" t="s">
        <v>89</v>
      </c>
      <c r="C115" s="47">
        <v>8</v>
      </c>
      <c r="D115" s="70"/>
      <c r="E115" s="55"/>
      <c r="F115" s="55"/>
      <c r="G115" s="65" t="s">
        <v>82</v>
      </c>
      <c r="H115" s="55"/>
      <c r="I115" s="55"/>
      <c r="J115" s="65" t="s">
        <v>82</v>
      </c>
      <c r="K115" s="55"/>
      <c r="L115" s="55"/>
      <c r="M115" s="55"/>
      <c r="N115" s="55"/>
      <c r="O115" s="55"/>
      <c r="P115" s="65" t="s">
        <v>82</v>
      </c>
      <c r="Q115" s="55"/>
      <c r="R115" s="55"/>
      <c r="S115" s="65" t="s">
        <v>82</v>
      </c>
      <c r="T115" s="55"/>
      <c r="U115" s="55"/>
      <c r="V115" s="76" t="s">
        <v>82</v>
      </c>
      <c r="W115" s="55"/>
      <c r="X115" s="55"/>
      <c r="Y115" s="76" t="s">
        <v>82</v>
      </c>
      <c r="Z115" s="55"/>
      <c r="AA115" s="55"/>
      <c r="AB115" s="76" t="s">
        <v>82</v>
      </c>
      <c r="AC115" s="55"/>
      <c r="AD115" s="55"/>
      <c r="AE115" s="55"/>
      <c r="AF115" s="55"/>
      <c r="AG115" s="76" t="s">
        <v>82</v>
      </c>
      <c r="AH115" s="55"/>
      <c r="AI115" s="55"/>
      <c r="AJ115" s="55"/>
      <c r="AK115" s="55"/>
      <c r="AL115" s="76" t="s">
        <v>82</v>
      </c>
      <c r="AM115" s="56"/>
      <c r="AN115" s="56"/>
      <c r="AO115" s="56"/>
      <c r="AP115" s="56"/>
      <c r="AQ115" s="68">
        <v>9</v>
      </c>
      <c r="AR115" s="31">
        <f t="shared" ref="AR115:AR116" si="34">34*3</f>
        <v>102</v>
      </c>
      <c r="AS115" s="69">
        <f t="shared" si="33"/>
        <v>8.8235294117647065E-2</v>
      </c>
      <c r="AT115" s="1"/>
    </row>
    <row r="116" spans="1:46" ht="12.75" customHeight="1">
      <c r="A116" s="94"/>
      <c r="B116" s="45" t="s">
        <v>96</v>
      </c>
      <c r="C116" s="47">
        <v>8</v>
      </c>
      <c r="D116" s="73"/>
      <c r="E116" s="55"/>
      <c r="F116" s="55"/>
      <c r="G116" s="65" t="s">
        <v>82</v>
      </c>
      <c r="H116" s="31"/>
      <c r="I116" s="31"/>
      <c r="J116" s="55"/>
      <c r="K116" s="55"/>
      <c r="L116" s="55"/>
      <c r="M116" s="55"/>
      <c r="N116" s="55"/>
      <c r="O116" s="65" t="s">
        <v>82</v>
      </c>
      <c r="P116" s="55"/>
      <c r="Q116" s="55"/>
      <c r="R116" s="55"/>
      <c r="S116" s="55"/>
      <c r="T116" s="72"/>
      <c r="U116" s="55"/>
      <c r="V116" s="55"/>
      <c r="W116" s="55"/>
      <c r="X116" s="55"/>
      <c r="Y116" s="86" t="s">
        <v>82</v>
      </c>
      <c r="Z116" s="55"/>
      <c r="AA116" s="55"/>
      <c r="AB116" s="55"/>
      <c r="AC116" s="55"/>
      <c r="AD116" s="55"/>
      <c r="AE116" s="55"/>
      <c r="AF116" s="55"/>
      <c r="AG116" s="86" t="s">
        <v>82</v>
      </c>
      <c r="AH116" s="55"/>
      <c r="AI116" s="55"/>
      <c r="AJ116" s="55"/>
      <c r="AK116" s="55"/>
      <c r="AL116" s="86" t="s">
        <v>82</v>
      </c>
      <c r="AM116" s="56"/>
      <c r="AN116" s="56"/>
      <c r="AO116" s="56"/>
      <c r="AP116" s="56"/>
      <c r="AQ116" s="68">
        <v>5</v>
      </c>
      <c r="AR116" s="31">
        <f t="shared" si="34"/>
        <v>102</v>
      </c>
      <c r="AS116" s="69">
        <f t="shared" si="33"/>
        <v>4.9019607843137254E-2</v>
      </c>
      <c r="AT116" s="1"/>
    </row>
    <row r="117" spans="1:46" ht="12.75" customHeight="1">
      <c r="A117" s="94"/>
      <c r="B117" s="45" t="s">
        <v>97</v>
      </c>
      <c r="C117" s="47">
        <v>8</v>
      </c>
      <c r="D117" s="54"/>
      <c r="E117" s="55"/>
      <c r="F117" s="55"/>
      <c r="G117" s="55"/>
      <c r="H117" s="55"/>
      <c r="I117" s="55"/>
      <c r="J117" s="55"/>
      <c r="K117" s="65" t="s">
        <v>82</v>
      </c>
      <c r="L117" s="55"/>
      <c r="M117" s="55"/>
      <c r="N117" s="55"/>
      <c r="O117" s="55"/>
      <c r="P117" s="55"/>
      <c r="Q117" s="55"/>
      <c r="R117" s="55"/>
      <c r="S117" s="65" t="s">
        <v>82</v>
      </c>
      <c r="T117" s="55"/>
      <c r="U117" s="55"/>
      <c r="V117" s="55"/>
      <c r="W117" s="86" t="s">
        <v>82</v>
      </c>
      <c r="X117" s="55"/>
      <c r="Y117" s="55"/>
      <c r="Z117" s="55"/>
      <c r="AA117" s="55"/>
      <c r="AB117" s="55"/>
      <c r="AC117" s="86" t="s">
        <v>82</v>
      </c>
      <c r="AD117" s="55"/>
      <c r="AE117" s="55"/>
      <c r="AF117" s="55"/>
      <c r="AG117" s="55"/>
      <c r="AH117" s="55"/>
      <c r="AI117" s="56"/>
      <c r="AJ117" s="56"/>
      <c r="AK117" s="86" t="s">
        <v>82</v>
      </c>
      <c r="AL117" s="55"/>
      <c r="AM117" s="56"/>
      <c r="AN117" s="56"/>
      <c r="AO117" s="56"/>
      <c r="AP117" s="56"/>
      <c r="AQ117" s="68">
        <v>5</v>
      </c>
      <c r="AR117" s="31">
        <f>34*2</f>
        <v>68</v>
      </c>
      <c r="AS117" s="69">
        <f t="shared" si="33"/>
        <v>7.3529411764705885E-2</v>
      </c>
      <c r="AT117" s="1"/>
    </row>
    <row r="118" spans="1:46" ht="12.75" customHeight="1">
      <c r="A118" s="94"/>
      <c r="B118" s="45" t="s">
        <v>98</v>
      </c>
      <c r="C118" s="47">
        <v>8</v>
      </c>
      <c r="D118" s="54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65" t="s">
        <v>82</v>
      </c>
      <c r="R118" s="55"/>
      <c r="S118" s="55"/>
      <c r="T118" s="55"/>
      <c r="U118" s="55"/>
      <c r="V118" s="55"/>
      <c r="W118" s="55"/>
      <c r="X118" s="55"/>
      <c r="Y118" s="55"/>
      <c r="Z118" s="55"/>
      <c r="AA118" s="86" t="s">
        <v>82</v>
      </c>
      <c r="AB118" s="55"/>
      <c r="AC118" s="55"/>
      <c r="AD118" s="55"/>
      <c r="AE118" s="55"/>
      <c r="AF118" s="55"/>
      <c r="AG118" s="55"/>
      <c r="AH118" s="55"/>
      <c r="AI118" s="56"/>
      <c r="AJ118" s="88" t="s">
        <v>82</v>
      </c>
      <c r="AK118" s="55"/>
      <c r="AL118" s="55"/>
      <c r="AM118" s="56"/>
      <c r="AN118" s="56"/>
      <c r="AO118" s="56"/>
      <c r="AP118" s="56"/>
      <c r="AQ118" s="68">
        <v>3</v>
      </c>
      <c r="AR118" s="31">
        <f t="shared" ref="AR118:AR119" si="35">34*1</f>
        <v>34</v>
      </c>
      <c r="AS118" s="69">
        <f t="shared" si="33"/>
        <v>8.8235294117647065E-2</v>
      </c>
      <c r="AT118" s="1"/>
    </row>
    <row r="119" spans="1:46" ht="12.75" customHeight="1">
      <c r="A119" s="94"/>
      <c r="B119" s="45" t="s">
        <v>99</v>
      </c>
      <c r="C119" s="47">
        <v>8</v>
      </c>
      <c r="D119" s="54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31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6"/>
      <c r="AJ119" s="56"/>
      <c r="AK119" s="55"/>
      <c r="AL119" s="55"/>
      <c r="AM119" s="56"/>
      <c r="AN119" s="56"/>
      <c r="AO119" s="56"/>
      <c r="AP119" s="56"/>
      <c r="AQ119" s="56">
        <f t="shared" ref="AQ119:AQ120" si="36">SUM(E119:AP119)</f>
        <v>0</v>
      </c>
      <c r="AR119" s="31">
        <f t="shared" si="35"/>
        <v>34</v>
      </c>
      <c r="AS119" s="69">
        <f t="shared" si="33"/>
        <v>0</v>
      </c>
      <c r="AT119" s="1"/>
    </row>
    <row r="120" spans="1:46" ht="12.75" customHeight="1">
      <c r="A120" s="94"/>
      <c r="B120" s="45" t="s">
        <v>90</v>
      </c>
      <c r="C120" s="47">
        <v>8</v>
      </c>
      <c r="D120" s="70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31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6"/>
      <c r="AJ120" s="56"/>
      <c r="AK120" s="55"/>
      <c r="AL120" s="55"/>
      <c r="AM120" s="56"/>
      <c r="AN120" s="56"/>
      <c r="AO120" s="56"/>
      <c r="AP120" s="56"/>
      <c r="AQ120" s="56">
        <f t="shared" si="36"/>
        <v>0</v>
      </c>
      <c r="AR120" s="31">
        <f>34*3</f>
        <v>102</v>
      </c>
      <c r="AS120" s="69">
        <f t="shared" si="33"/>
        <v>0</v>
      </c>
      <c r="AT120" s="1"/>
    </row>
    <row r="121" spans="1:46" ht="12.75" customHeight="1">
      <c r="A121" s="94"/>
      <c r="B121" s="45" t="s">
        <v>91</v>
      </c>
      <c r="C121" s="47">
        <v>8</v>
      </c>
      <c r="D121" s="70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31"/>
      <c r="T121" s="55"/>
      <c r="U121" s="55"/>
      <c r="V121" s="55"/>
      <c r="W121" s="86" t="s">
        <v>82</v>
      </c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6"/>
      <c r="AJ121" s="88" t="s">
        <v>82</v>
      </c>
      <c r="AK121" s="55"/>
      <c r="AL121" s="55"/>
      <c r="AM121" s="56"/>
      <c r="AN121" s="56"/>
      <c r="AO121" s="56"/>
      <c r="AP121" s="56"/>
      <c r="AQ121" s="56">
        <v>2</v>
      </c>
      <c r="AR121" s="31">
        <f t="shared" ref="AR121:AR124" si="37">34*2</f>
        <v>68</v>
      </c>
      <c r="AS121" s="69">
        <f t="shared" si="33"/>
        <v>2.9411764705882353E-2</v>
      </c>
      <c r="AT121" s="1"/>
    </row>
    <row r="122" spans="1:46" ht="12.75" customHeight="1">
      <c r="A122" s="94"/>
      <c r="B122" s="45" t="s">
        <v>100</v>
      </c>
      <c r="C122" s="47">
        <v>8</v>
      </c>
      <c r="D122" s="70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74" t="s">
        <v>82</v>
      </c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6"/>
      <c r="AJ122" s="56"/>
      <c r="AK122" s="55"/>
      <c r="AL122" s="55"/>
      <c r="AM122" s="56"/>
      <c r="AN122" s="56"/>
      <c r="AO122" s="56"/>
      <c r="AP122" s="56"/>
      <c r="AQ122" s="68">
        <v>1</v>
      </c>
      <c r="AR122" s="31">
        <f t="shared" si="37"/>
        <v>68</v>
      </c>
      <c r="AS122" s="69">
        <f t="shared" si="33"/>
        <v>1.4705882352941176E-2</v>
      </c>
      <c r="AT122" s="1"/>
    </row>
    <row r="123" spans="1:46" ht="12.75" customHeight="1">
      <c r="A123" s="94"/>
      <c r="B123" s="47" t="s">
        <v>102</v>
      </c>
      <c r="C123" s="47">
        <v>8</v>
      </c>
      <c r="D123" s="70"/>
      <c r="E123" s="55"/>
      <c r="F123" s="55"/>
      <c r="G123" s="55"/>
      <c r="H123" s="55"/>
      <c r="I123" s="55"/>
      <c r="J123" s="55"/>
      <c r="K123" s="55"/>
      <c r="L123" s="55"/>
      <c r="M123" s="55"/>
      <c r="N123" s="76" t="s">
        <v>82</v>
      </c>
      <c r="O123" s="55"/>
      <c r="P123" s="55"/>
      <c r="Q123" s="55"/>
      <c r="R123" s="55"/>
      <c r="S123" s="31"/>
      <c r="T123" s="55"/>
      <c r="U123" s="55"/>
      <c r="V123" s="55"/>
      <c r="W123" s="76" t="s">
        <v>82</v>
      </c>
      <c r="X123" s="55"/>
      <c r="Y123" s="55"/>
      <c r="Z123" s="55"/>
      <c r="AA123" s="55"/>
      <c r="AB123" s="55"/>
      <c r="AC123" s="76" t="s">
        <v>82</v>
      </c>
      <c r="AD123" s="55"/>
      <c r="AE123" s="55"/>
      <c r="AF123" s="55"/>
      <c r="AG123" s="55"/>
      <c r="AH123" s="76" t="s">
        <v>82</v>
      </c>
      <c r="AI123" s="56"/>
      <c r="AJ123" s="56"/>
      <c r="AK123" s="55"/>
      <c r="AL123" s="76" t="s">
        <v>82</v>
      </c>
      <c r="AM123" s="56"/>
      <c r="AN123" s="56"/>
      <c r="AO123" s="56"/>
      <c r="AP123" s="56"/>
      <c r="AQ123" s="56">
        <v>5</v>
      </c>
      <c r="AR123" s="31">
        <f t="shared" si="37"/>
        <v>68</v>
      </c>
      <c r="AS123" s="69">
        <f t="shared" si="33"/>
        <v>7.3529411764705885E-2</v>
      </c>
      <c r="AT123" s="1"/>
    </row>
    <row r="124" spans="1:46" ht="12.75" customHeight="1">
      <c r="A124" s="94"/>
      <c r="B124" s="47" t="s">
        <v>92</v>
      </c>
      <c r="C124" s="47">
        <v>8</v>
      </c>
      <c r="D124" s="70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1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6"/>
      <c r="AJ124" s="56"/>
      <c r="AK124" s="55"/>
      <c r="AL124" s="55"/>
      <c r="AM124" s="56"/>
      <c r="AN124" s="56"/>
      <c r="AO124" s="56"/>
      <c r="AP124" s="56"/>
      <c r="AQ124" s="56">
        <f t="shared" ref="AQ124:AQ128" si="38">SUM(E124:AP124)</f>
        <v>0</v>
      </c>
      <c r="AR124" s="31">
        <f t="shared" si="37"/>
        <v>68</v>
      </c>
      <c r="AS124" s="69">
        <f t="shared" si="33"/>
        <v>0</v>
      </c>
      <c r="AT124" s="1"/>
    </row>
    <row r="125" spans="1:46" ht="12.75" customHeight="1">
      <c r="A125" s="94"/>
      <c r="B125" s="47" t="s">
        <v>76</v>
      </c>
      <c r="C125" s="47">
        <v>8</v>
      </c>
      <c r="D125" s="70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1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6"/>
      <c r="AJ125" s="56"/>
      <c r="AK125" s="55"/>
      <c r="AL125" s="55"/>
      <c r="AM125" s="56"/>
      <c r="AN125" s="56"/>
      <c r="AO125" s="56"/>
      <c r="AP125" s="56"/>
      <c r="AQ125" s="56">
        <f t="shared" si="38"/>
        <v>0</v>
      </c>
      <c r="AR125" s="31">
        <f t="shared" ref="AR125:AR127" si="39">34*1</f>
        <v>34</v>
      </c>
      <c r="AS125" s="69">
        <f t="shared" si="33"/>
        <v>0</v>
      </c>
      <c r="AT125" s="1"/>
    </row>
    <row r="126" spans="1:46" ht="12.75" customHeight="1">
      <c r="A126" s="94"/>
      <c r="B126" s="47" t="s">
        <v>93</v>
      </c>
      <c r="C126" s="47">
        <v>8</v>
      </c>
      <c r="D126" s="70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1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6"/>
      <c r="AJ126" s="56"/>
      <c r="AK126" s="55"/>
      <c r="AL126" s="55"/>
      <c r="AM126" s="56"/>
      <c r="AN126" s="56"/>
      <c r="AO126" s="56"/>
      <c r="AP126" s="56"/>
      <c r="AQ126" s="56">
        <f t="shared" si="38"/>
        <v>0</v>
      </c>
      <c r="AR126" s="31">
        <f t="shared" si="39"/>
        <v>34</v>
      </c>
      <c r="AS126" s="69">
        <f t="shared" si="33"/>
        <v>0</v>
      </c>
      <c r="AT126" s="1"/>
    </row>
    <row r="127" spans="1:46" ht="12.75" customHeight="1">
      <c r="A127" s="94"/>
      <c r="B127" s="47" t="s">
        <v>103</v>
      </c>
      <c r="C127" s="47">
        <v>8</v>
      </c>
      <c r="D127" s="70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1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56"/>
      <c r="AK127" s="55"/>
      <c r="AL127" s="55"/>
      <c r="AM127" s="56"/>
      <c r="AN127" s="56"/>
      <c r="AO127" s="56"/>
      <c r="AP127" s="56"/>
      <c r="AQ127" s="56">
        <f t="shared" si="38"/>
        <v>0</v>
      </c>
      <c r="AR127" s="31">
        <f t="shared" si="39"/>
        <v>34</v>
      </c>
      <c r="AS127" s="69">
        <f t="shared" si="33"/>
        <v>0</v>
      </c>
      <c r="AT127" s="1"/>
    </row>
    <row r="128" spans="1:46" ht="12.75" customHeight="1">
      <c r="A128" s="94"/>
      <c r="B128" s="47" t="s">
        <v>78</v>
      </c>
      <c r="C128" s="47">
        <v>8</v>
      </c>
      <c r="D128" s="70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1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6"/>
      <c r="AJ128" s="56"/>
      <c r="AK128" s="55"/>
      <c r="AL128" s="55"/>
      <c r="AM128" s="56"/>
      <c r="AN128" s="56"/>
      <c r="AO128" s="56"/>
      <c r="AP128" s="56"/>
      <c r="AQ128" s="56">
        <f t="shared" si="38"/>
        <v>0</v>
      </c>
      <c r="AR128" s="31">
        <f>34*2</f>
        <v>68</v>
      </c>
      <c r="AS128" s="69">
        <f t="shared" si="33"/>
        <v>0</v>
      </c>
      <c r="AT128" s="1"/>
    </row>
    <row r="129" spans="1:46" ht="27" customHeight="1">
      <c r="A129" s="58"/>
      <c r="B129" s="67"/>
      <c r="C129" s="67"/>
      <c r="D129" s="6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8"/>
      <c r="AN129" s="58"/>
      <c r="AO129" s="58"/>
      <c r="AP129" s="58"/>
      <c r="AQ129" s="58"/>
      <c r="AR129" s="58"/>
      <c r="AS129" s="58"/>
      <c r="AT129" s="1"/>
    </row>
    <row r="130" spans="1:46" s="37" customFormat="1" ht="81.75" customHeight="1">
      <c r="A130" s="100" t="s">
        <v>104</v>
      </c>
      <c r="B130" s="100"/>
      <c r="C130" s="100"/>
      <c r="D130" s="100"/>
      <c r="E130" s="119" t="s">
        <v>52</v>
      </c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7" t="s">
        <v>53</v>
      </c>
      <c r="AR130" s="121" t="s">
        <v>54</v>
      </c>
      <c r="AS130" s="120" t="s">
        <v>55</v>
      </c>
    </row>
    <row r="131" spans="1:46" s="37" customFormat="1" ht="21.75" customHeight="1">
      <c r="A131" s="99" t="s">
        <v>56</v>
      </c>
      <c r="B131" s="99"/>
      <c r="C131" s="99"/>
      <c r="D131" s="46" t="s">
        <v>58</v>
      </c>
      <c r="E131" s="99" t="s">
        <v>59</v>
      </c>
      <c r="F131" s="99"/>
      <c r="G131" s="99"/>
      <c r="H131" s="99"/>
      <c r="I131" s="99" t="s">
        <v>60</v>
      </c>
      <c r="J131" s="99"/>
      <c r="K131" s="99"/>
      <c r="L131" s="99"/>
      <c r="M131" s="99" t="s">
        <v>61</v>
      </c>
      <c r="N131" s="99"/>
      <c r="O131" s="99"/>
      <c r="P131" s="99"/>
      <c r="Q131" s="99" t="s">
        <v>62</v>
      </c>
      <c r="R131" s="99"/>
      <c r="S131" s="99"/>
      <c r="T131" s="99"/>
      <c r="U131" s="99" t="s">
        <v>63</v>
      </c>
      <c r="V131" s="99"/>
      <c r="W131" s="99"/>
      <c r="X131" s="99" t="s">
        <v>64</v>
      </c>
      <c r="Y131" s="99"/>
      <c r="Z131" s="99"/>
      <c r="AA131" s="99"/>
      <c r="AB131" s="99" t="s">
        <v>65</v>
      </c>
      <c r="AC131" s="99"/>
      <c r="AD131" s="99"/>
      <c r="AE131" s="99" t="s">
        <v>66</v>
      </c>
      <c r="AF131" s="99"/>
      <c r="AG131" s="99"/>
      <c r="AH131" s="99"/>
      <c r="AI131" s="99"/>
      <c r="AJ131" s="99" t="s">
        <v>67</v>
      </c>
      <c r="AK131" s="99"/>
      <c r="AL131" s="99"/>
      <c r="AM131" s="99" t="s">
        <v>68</v>
      </c>
      <c r="AN131" s="99"/>
      <c r="AO131" s="99"/>
      <c r="AP131" s="99"/>
      <c r="AQ131" s="117"/>
      <c r="AR131" s="121"/>
      <c r="AS131" s="120"/>
    </row>
    <row r="132" spans="1:46" s="48" customFormat="1" ht="11.25" customHeight="1">
      <c r="A132" s="99"/>
      <c r="B132" s="99"/>
      <c r="C132" s="99"/>
      <c r="D132" s="46" t="s">
        <v>69</v>
      </c>
      <c r="E132" s="49">
        <v>1</v>
      </c>
      <c r="F132" s="49">
        <v>2</v>
      </c>
      <c r="G132" s="49">
        <v>3</v>
      </c>
      <c r="H132" s="49">
        <v>4</v>
      </c>
      <c r="I132" s="49">
        <v>5</v>
      </c>
      <c r="J132" s="49">
        <v>6</v>
      </c>
      <c r="K132" s="49">
        <v>7</v>
      </c>
      <c r="L132" s="49">
        <v>8</v>
      </c>
      <c r="M132" s="49">
        <v>9</v>
      </c>
      <c r="N132" s="49">
        <v>10</v>
      </c>
      <c r="O132" s="49">
        <v>11</v>
      </c>
      <c r="P132" s="49">
        <v>12</v>
      </c>
      <c r="Q132" s="49">
        <v>13</v>
      </c>
      <c r="R132" s="49">
        <v>14</v>
      </c>
      <c r="S132" s="49">
        <v>15</v>
      </c>
      <c r="T132" s="49">
        <v>16</v>
      </c>
      <c r="U132" s="49">
        <v>17</v>
      </c>
      <c r="V132" s="49">
        <v>18</v>
      </c>
      <c r="W132" s="49">
        <v>19</v>
      </c>
      <c r="X132" s="49">
        <v>20</v>
      </c>
      <c r="Y132" s="49">
        <v>21</v>
      </c>
      <c r="Z132" s="49">
        <v>22</v>
      </c>
      <c r="AA132" s="49">
        <v>23</v>
      </c>
      <c r="AB132" s="49">
        <v>24</v>
      </c>
      <c r="AC132" s="49">
        <v>25</v>
      </c>
      <c r="AD132" s="49">
        <v>26</v>
      </c>
      <c r="AE132" s="49">
        <v>27</v>
      </c>
      <c r="AF132" s="49">
        <v>28</v>
      </c>
      <c r="AG132" s="49">
        <v>29</v>
      </c>
      <c r="AH132" s="49">
        <v>30</v>
      </c>
      <c r="AI132" s="49">
        <v>31</v>
      </c>
      <c r="AJ132" s="49">
        <v>32</v>
      </c>
      <c r="AK132" s="49">
        <v>33</v>
      </c>
      <c r="AL132" s="49">
        <v>34</v>
      </c>
      <c r="AM132" s="49">
        <v>35</v>
      </c>
      <c r="AN132" s="49">
        <v>36</v>
      </c>
      <c r="AO132" s="49">
        <v>37</v>
      </c>
      <c r="AP132" s="49">
        <v>38</v>
      </c>
      <c r="AQ132" s="117"/>
      <c r="AR132" s="121"/>
      <c r="AS132" s="120"/>
    </row>
    <row r="133" spans="1:46" ht="12.75" customHeight="1">
      <c r="A133" s="94" t="s">
        <v>80</v>
      </c>
      <c r="B133" s="45" t="s">
        <v>71</v>
      </c>
      <c r="C133" s="47">
        <v>9</v>
      </c>
      <c r="D133" s="54"/>
      <c r="E133" s="55"/>
      <c r="F133" s="55"/>
      <c r="G133" s="65" t="s">
        <v>82</v>
      </c>
      <c r="H133" s="55"/>
      <c r="I133" s="65" t="s">
        <v>81</v>
      </c>
      <c r="J133" s="55"/>
      <c r="K133" s="55"/>
      <c r="L133" s="65" t="s">
        <v>81</v>
      </c>
      <c r="M133" s="55"/>
      <c r="N133" s="65" t="s">
        <v>81</v>
      </c>
      <c r="O133" s="55"/>
      <c r="P133" s="55"/>
      <c r="Q133" s="65" t="s">
        <v>82</v>
      </c>
      <c r="R133" s="55"/>
      <c r="S133" s="65" t="s">
        <v>81</v>
      </c>
      <c r="T133" s="55"/>
      <c r="U133" s="55"/>
      <c r="V133" s="55"/>
      <c r="W133" s="55"/>
      <c r="X133" s="55"/>
      <c r="Y133" s="55"/>
      <c r="Z133" s="55"/>
      <c r="AA133" s="76" t="s">
        <v>82</v>
      </c>
      <c r="AB133" s="55"/>
      <c r="AC133" s="55"/>
      <c r="AD133" s="55"/>
      <c r="AE133" s="55"/>
      <c r="AF133" s="55"/>
      <c r="AG133" s="76" t="s">
        <v>81</v>
      </c>
      <c r="AH133" s="55"/>
      <c r="AI133" s="55"/>
      <c r="AJ133" s="55"/>
      <c r="AK133" s="76" t="s">
        <v>82</v>
      </c>
      <c r="AL133" s="55"/>
      <c r="AM133" s="56"/>
      <c r="AN133" s="56"/>
      <c r="AO133" s="56"/>
      <c r="AP133" s="56"/>
      <c r="AQ133" s="68">
        <v>9</v>
      </c>
      <c r="AR133" s="31">
        <f t="shared" ref="AR133:AR137" si="40">34*3</f>
        <v>102</v>
      </c>
      <c r="AS133" s="69">
        <f t="shared" ref="AS133:AS148" si="41">AQ133/AR133</f>
        <v>8.8235294117647065E-2</v>
      </c>
      <c r="AT133" s="1"/>
    </row>
    <row r="134" spans="1:46" ht="12.75" customHeight="1">
      <c r="A134" s="94"/>
      <c r="B134" s="45" t="s">
        <v>88</v>
      </c>
      <c r="C134" s="47">
        <v>9</v>
      </c>
      <c r="D134" s="54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65" t="s">
        <v>82</v>
      </c>
      <c r="U134" s="55"/>
      <c r="V134" s="55"/>
      <c r="W134" s="76" t="s">
        <v>81</v>
      </c>
      <c r="X134" s="55"/>
      <c r="Y134" s="55"/>
      <c r="Z134" s="55"/>
      <c r="AA134" s="55"/>
      <c r="AB134" s="55"/>
      <c r="AC134" s="55"/>
      <c r="AD134" s="55"/>
      <c r="AE134" s="55"/>
      <c r="AF134" s="55"/>
      <c r="AG134" s="76" t="s">
        <v>82</v>
      </c>
      <c r="AH134" s="55"/>
      <c r="AI134" s="55"/>
      <c r="AJ134" s="55"/>
      <c r="AK134" s="55"/>
      <c r="AL134" s="55"/>
      <c r="AM134" s="56"/>
      <c r="AN134" s="56"/>
      <c r="AO134" s="56"/>
      <c r="AP134" s="56"/>
      <c r="AQ134" s="68">
        <v>3</v>
      </c>
      <c r="AR134" s="31">
        <f t="shared" si="40"/>
        <v>102</v>
      </c>
      <c r="AS134" s="69">
        <f t="shared" si="41"/>
        <v>2.9411764705882353E-2</v>
      </c>
      <c r="AT134" s="1"/>
    </row>
    <row r="135" spans="1:46" ht="12.75" customHeight="1">
      <c r="A135" s="94"/>
      <c r="B135" s="45" t="s">
        <v>89</v>
      </c>
      <c r="C135" s="47">
        <v>9</v>
      </c>
      <c r="D135" s="70"/>
      <c r="E135" s="55"/>
      <c r="F135" s="55"/>
      <c r="G135" s="55"/>
      <c r="H135" s="65" t="s">
        <v>82</v>
      </c>
      <c r="I135" s="55"/>
      <c r="J135" s="55"/>
      <c r="K135" s="55"/>
      <c r="L135" s="55"/>
      <c r="M135" s="55"/>
      <c r="N135" s="55"/>
      <c r="O135" s="65" t="s">
        <v>82</v>
      </c>
      <c r="P135" s="55"/>
      <c r="Q135" s="55"/>
      <c r="R135" s="55"/>
      <c r="S135" s="65" t="s">
        <v>82</v>
      </c>
      <c r="T135" s="55"/>
      <c r="U135" s="55"/>
      <c r="V135" s="76" t="s">
        <v>82</v>
      </c>
      <c r="W135" s="55"/>
      <c r="X135" s="55"/>
      <c r="Y135" s="76" t="s">
        <v>82</v>
      </c>
      <c r="Z135" s="55"/>
      <c r="AA135" s="55"/>
      <c r="AB135" s="55"/>
      <c r="AC135" s="76" t="s">
        <v>82</v>
      </c>
      <c r="AD135" s="55"/>
      <c r="AE135" s="55"/>
      <c r="AF135" s="55"/>
      <c r="AG135" s="76" t="s">
        <v>82</v>
      </c>
      <c r="AH135" s="55"/>
      <c r="AI135" s="55"/>
      <c r="AJ135" s="55"/>
      <c r="AK135" s="55"/>
      <c r="AL135" s="55"/>
      <c r="AM135" s="56"/>
      <c r="AN135" s="56"/>
      <c r="AO135" s="56"/>
      <c r="AP135" s="56"/>
      <c r="AQ135" s="68">
        <v>7</v>
      </c>
      <c r="AR135" s="31">
        <f t="shared" si="40"/>
        <v>102</v>
      </c>
      <c r="AS135" s="69">
        <f t="shared" si="41"/>
        <v>6.8627450980392163E-2</v>
      </c>
      <c r="AT135" s="1"/>
    </row>
    <row r="136" spans="1:46" ht="12.75" customHeight="1">
      <c r="A136" s="94"/>
      <c r="B136" s="45" t="s">
        <v>96</v>
      </c>
      <c r="C136" s="47">
        <v>9</v>
      </c>
      <c r="D136" s="54"/>
      <c r="E136" s="55"/>
      <c r="F136" s="55"/>
      <c r="G136" s="55"/>
      <c r="H136" s="1"/>
      <c r="I136" s="31"/>
      <c r="J136" s="55"/>
      <c r="K136" s="55"/>
      <c r="L136" s="55"/>
      <c r="M136" s="55"/>
      <c r="N136" s="55"/>
      <c r="O136" s="55"/>
      <c r="P136" s="55"/>
      <c r="Q136" s="65" t="s">
        <v>82</v>
      </c>
      <c r="R136" s="55"/>
      <c r="S136" s="55"/>
      <c r="T136" s="55"/>
      <c r="U136" s="89" t="s">
        <v>108</v>
      </c>
      <c r="V136" s="55"/>
      <c r="W136" s="55"/>
      <c r="X136" s="55"/>
      <c r="Y136" s="55"/>
      <c r="Z136" s="55"/>
      <c r="AA136" s="55"/>
      <c r="AB136" s="86" t="s">
        <v>82</v>
      </c>
      <c r="AC136" s="55"/>
      <c r="AD136" s="86" t="s">
        <v>82</v>
      </c>
      <c r="AE136" s="55"/>
      <c r="AF136" s="55"/>
      <c r="AG136" s="86" t="s">
        <v>82</v>
      </c>
      <c r="AH136" s="55"/>
      <c r="AI136" s="55"/>
      <c r="AJ136" s="55"/>
      <c r="AK136" s="55"/>
      <c r="AL136" s="55"/>
      <c r="AM136" s="56"/>
      <c r="AN136" s="56"/>
      <c r="AO136" s="56"/>
      <c r="AP136" s="56"/>
      <c r="AQ136" s="68">
        <v>5</v>
      </c>
      <c r="AR136" s="31">
        <f t="shared" si="40"/>
        <v>102</v>
      </c>
      <c r="AS136" s="69">
        <f t="shared" si="41"/>
        <v>4.9019607843137254E-2</v>
      </c>
      <c r="AT136" s="1"/>
    </row>
    <row r="137" spans="1:46">
      <c r="A137" s="94"/>
      <c r="B137" s="45" t="s">
        <v>97</v>
      </c>
      <c r="C137" s="47">
        <v>9</v>
      </c>
      <c r="D137" s="54"/>
      <c r="E137" s="55"/>
      <c r="F137" s="55"/>
      <c r="G137" s="55"/>
      <c r="H137" s="55"/>
      <c r="I137" s="65" t="s">
        <v>82</v>
      </c>
      <c r="J137" s="55"/>
      <c r="K137" s="55"/>
      <c r="L137" s="55"/>
      <c r="M137" s="55"/>
      <c r="N137" s="65" t="s">
        <v>82</v>
      </c>
      <c r="O137" s="55"/>
      <c r="P137" s="55"/>
      <c r="Q137" s="55"/>
      <c r="R137" s="65" t="s">
        <v>82</v>
      </c>
      <c r="S137" s="55"/>
      <c r="T137" s="55"/>
      <c r="U137" s="55"/>
      <c r="V137" s="55"/>
      <c r="W137" s="86" t="s">
        <v>82</v>
      </c>
      <c r="X137" s="55"/>
      <c r="Y137" s="55"/>
      <c r="Z137" s="55"/>
      <c r="AA137" s="55"/>
      <c r="AB137" s="86" t="s">
        <v>82</v>
      </c>
      <c r="AC137" s="55"/>
      <c r="AD137" s="55"/>
      <c r="AE137" s="55"/>
      <c r="AF137" s="55"/>
      <c r="AG137" s="55"/>
      <c r="AH137" s="55"/>
      <c r="AI137" s="56"/>
      <c r="AJ137" s="88" t="s">
        <v>82</v>
      </c>
      <c r="AK137" s="55"/>
      <c r="AL137" s="55"/>
      <c r="AM137" s="56"/>
      <c r="AN137" s="56"/>
      <c r="AO137" s="56"/>
      <c r="AP137" s="56"/>
      <c r="AQ137" s="68">
        <v>6</v>
      </c>
      <c r="AR137" s="31">
        <f t="shared" si="40"/>
        <v>102</v>
      </c>
      <c r="AS137" s="69">
        <f t="shared" si="41"/>
        <v>5.8823529411764705E-2</v>
      </c>
      <c r="AT137" s="1"/>
    </row>
    <row r="138" spans="1:46" ht="12.75" customHeight="1">
      <c r="A138" s="94"/>
      <c r="B138" s="45" t="s">
        <v>98</v>
      </c>
      <c r="C138" s="47">
        <v>9</v>
      </c>
      <c r="D138" s="70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65" t="s">
        <v>82</v>
      </c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86" t="s">
        <v>82</v>
      </c>
      <c r="AD138" s="55"/>
      <c r="AE138" s="55"/>
      <c r="AF138" s="55"/>
      <c r="AG138" s="55"/>
      <c r="AH138" s="55"/>
      <c r="AI138" s="56"/>
      <c r="AJ138" s="56"/>
      <c r="AK138" s="55"/>
      <c r="AL138" s="55"/>
      <c r="AM138" s="56"/>
      <c r="AN138" s="56"/>
      <c r="AO138" s="56"/>
      <c r="AP138" s="56"/>
      <c r="AQ138" s="68">
        <v>2</v>
      </c>
      <c r="AR138" s="31">
        <f t="shared" ref="AR138:AR139" si="42">34*1</f>
        <v>34</v>
      </c>
      <c r="AS138" s="69">
        <f t="shared" si="41"/>
        <v>5.8823529411764705E-2</v>
      </c>
      <c r="AT138" s="1"/>
    </row>
    <row r="139" spans="1:46">
      <c r="A139" s="94"/>
      <c r="B139" s="45" t="s">
        <v>99</v>
      </c>
      <c r="C139" s="47">
        <v>9</v>
      </c>
      <c r="D139" s="70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6"/>
      <c r="AJ139" s="56"/>
      <c r="AK139" s="55"/>
      <c r="AL139" s="55"/>
      <c r="AM139" s="56"/>
      <c r="AN139" s="56"/>
      <c r="AO139" s="56"/>
      <c r="AP139" s="56"/>
      <c r="AQ139" s="56">
        <f t="shared" ref="AQ139:AQ141" si="43">SUM(E139:AP139)</f>
        <v>0</v>
      </c>
      <c r="AR139" s="31">
        <f t="shared" si="42"/>
        <v>34</v>
      </c>
      <c r="AS139" s="69">
        <f t="shared" si="41"/>
        <v>0</v>
      </c>
      <c r="AT139" s="1"/>
    </row>
    <row r="140" spans="1:46">
      <c r="A140" s="94"/>
      <c r="B140" s="45" t="s">
        <v>90</v>
      </c>
      <c r="C140" s="47">
        <v>9</v>
      </c>
      <c r="D140" s="70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6"/>
      <c r="AJ140" s="56"/>
      <c r="AK140" s="55"/>
      <c r="AL140" s="55"/>
      <c r="AM140" s="56"/>
      <c r="AN140" s="56"/>
      <c r="AO140" s="56"/>
      <c r="AP140" s="56"/>
      <c r="AQ140" s="56">
        <f t="shared" si="43"/>
        <v>0</v>
      </c>
      <c r="AR140" s="31">
        <f>34*2</f>
        <v>68</v>
      </c>
      <c r="AS140" s="69">
        <f t="shared" si="41"/>
        <v>0</v>
      </c>
      <c r="AT140" s="1"/>
    </row>
    <row r="141" spans="1:46">
      <c r="A141" s="94"/>
      <c r="B141" s="45" t="s">
        <v>105</v>
      </c>
      <c r="C141" s="47">
        <v>9</v>
      </c>
      <c r="D141" s="70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6"/>
      <c r="AJ141" s="56"/>
      <c r="AK141" s="55"/>
      <c r="AL141" s="55"/>
      <c r="AM141" s="56"/>
      <c r="AN141" s="56"/>
      <c r="AO141" s="56"/>
      <c r="AP141" s="56"/>
      <c r="AQ141" s="56">
        <f t="shared" si="43"/>
        <v>0</v>
      </c>
      <c r="AR141" s="31">
        <f>34*1</f>
        <v>34</v>
      </c>
      <c r="AS141" s="69">
        <f t="shared" si="41"/>
        <v>0</v>
      </c>
      <c r="AT141" s="1"/>
    </row>
    <row r="142" spans="1:46">
      <c r="A142" s="94"/>
      <c r="B142" s="45" t="s">
        <v>91</v>
      </c>
      <c r="C142" s="47">
        <v>9</v>
      </c>
      <c r="D142" s="70"/>
      <c r="E142" s="55"/>
      <c r="F142" s="55"/>
      <c r="G142" s="55"/>
      <c r="H142" s="55"/>
      <c r="I142" s="55"/>
      <c r="J142" s="55"/>
      <c r="K142" s="55"/>
      <c r="L142" s="65" t="s">
        <v>82</v>
      </c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86" t="s">
        <v>82</v>
      </c>
      <c r="AF142" s="55"/>
      <c r="AG142" s="55"/>
      <c r="AH142" s="55"/>
      <c r="AI142" s="56"/>
      <c r="AJ142" s="56"/>
      <c r="AK142" s="86" t="s">
        <v>82</v>
      </c>
      <c r="AL142" s="55"/>
      <c r="AM142" s="56"/>
      <c r="AN142" s="56"/>
      <c r="AO142" s="56"/>
      <c r="AP142" s="56"/>
      <c r="AQ142" s="68">
        <v>3</v>
      </c>
      <c r="AR142" s="31">
        <f>34*2</f>
        <v>68</v>
      </c>
      <c r="AS142" s="69">
        <f t="shared" si="41"/>
        <v>4.4117647058823532E-2</v>
      </c>
      <c r="AT142" s="1"/>
    </row>
    <row r="143" spans="1:46">
      <c r="A143" s="94"/>
      <c r="B143" s="45" t="s">
        <v>100</v>
      </c>
      <c r="C143" s="47">
        <v>9</v>
      </c>
      <c r="D143" s="70"/>
      <c r="E143" s="55"/>
      <c r="F143" s="55"/>
      <c r="G143" s="55"/>
      <c r="H143" s="55"/>
      <c r="I143" s="55"/>
      <c r="J143" s="55"/>
      <c r="K143" s="55"/>
      <c r="L143" s="55"/>
      <c r="M143" s="55"/>
      <c r="N143" s="76" t="s">
        <v>82</v>
      </c>
      <c r="O143" s="55"/>
      <c r="P143" s="55"/>
      <c r="Q143" s="55"/>
      <c r="R143" s="55"/>
      <c r="S143" s="55"/>
      <c r="T143" s="55"/>
      <c r="U143" s="55"/>
      <c r="V143" s="76" t="s">
        <v>82</v>
      </c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6"/>
      <c r="AJ143" s="56"/>
      <c r="AK143" s="76" t="s">
        <v>82</v>
      </c>
      <c r="AL143" s="55"/>
      <c r="AM143" s="56"/>
      <c r="AN143" s="56"/>
      <c r="AO143" s="56"/>
      <c r="AP143" s="56"/>
      <c r="AQ143" s="56">
        <v>3</v>
      </c>
      <c r="AR143" s="31">
        <f>34*3</f>
        <v>102</v>
      </c>
      <c r="AS143" s="69">
        <f t="shared" si="41"/>
        <v>2.9411764705882353E-2</v>
      </c>
      <c r="AT143" s="1"/>
    </row>
    <row r="144" spans="1:46">
      <c r="A144" s="94"/>
      <c r="B144" s="47" t="s">
        <v>102</v>
      </c>
      <c r="C144" s="47">
        <v>9</v>
      </c>
      <c r="D144" s="70"/>
      <c r="E144" s="55"/>
      <c r="F144" s="55"/>
      <c r="G144" s="55"/>
      <c r="H144" s="55"/>
      <c r="I144" s="55"/>
      <c r="J144" s="55"/>
      <c r="K144" s="55"/>
      <c r="L144" s="76" t="s">
        <v>82</v>
      </c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76" t="s">
        <v>82</v>
      </c>
      <c r="AA144" s="55"/>
      <c r="AB144" s="55"/>
      <c r="AC144" s="55"/>
      <c r="AD144" s="55"/>
      <c r="AE144" s="55"/>
      <c r="AF144" s="55"/>
      <c r="AG144" s="55"/>
      <c r="AH144" s="55"/>
      <c r="AI144" s="56"/>
      <c r="AJ144" s="56"/>
      <c r="AK144" s="76" t="s">
        <v>82</v>
      </c>
      <c r="AL144" s="55"/>
      <c r="AM144" s="56"/>
      <c r="AN144" s="56"/>
      <c r="AO144" s="56"/>
      <c r="AP144" s="56"/>
      <c r="AQ144" s="56">
        <v>3</v>
      </c>
      <c r="AR144" s="31">
        <f t="shared" ref="AR144:AR145" si="44">34*2</f>
        <v>68</v>
      </c>
      <c r="AS144" s="69">
        <f t="shared" si="41"/>
        <v>4.4117647058823532E-2</v>
      </c>
      <c r="AT144" s="1"/>
    </row>
    <row r="145" spans="1:46">
      <c r="A145" s="94"/>
      <c r="B145" s="47" t="s">
        <v>92</v>
      </c>
      <c r="C145" s="47">
        <v>9</v>
      </c>
      <c r="D145" s="70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6"/>
      <c r="AK145" s="55"/>
      <c r="AL145" s="55"/>
      <c r="AM145" s="56"/>
      <c r="AN145" s="56"/>
      <c r="AO145" s="56"/>
      <c r="AP145" s="56"/>
      <c r="AQ145" s="56">
        <f t="shared" ref="AQ145:AQ148" si="45">SUM(E145:AP145)</f>
        <v>0</v>
      </c>
      <c r="AR145" s="31">
        <f t="shared" si="44"/>
        <v>68</v>
      </c>
      <c r="AS145" s="69">
        <f t="shared" si="41"/>
        <v>0</v>
      </c>
      <c r="AT145" s="1"/>
    </row>
    <row r="146" spans="1:46">
      <c r="A146" s="94"/>
      <c r="B146" s="47" t="s">
        <v>93</v>
      </c>
      <c r="C146" s="47">
        <v>9</v>
      </c>
      <c r="D146" s="70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6"/>
      <c r="AK146" s="55"/>
      <c r="AL146" s="55"/>
      <c r="AM146" s="56"/>
      <c r="AN146" s="56"/>
      <c r="AO146" s="56"/>
      <c r="AP146" s="56"/>
      <c r="AQ146" s="56">
        <f t="shared" si="45"/>
        <v>0</v>
      </c>
      <c r="AR146" s="31">
        <f t="shared" ref="AR146:AR147" si="46">34*1</f>
        <v>34</v>
      </c>
      <c r="AS146" s="69">
        <f t="shared" si="41"/>
        <v>0</v>
      </c>
      <c r="AT146" s="1"/>
    </row>
    <row r="147" spans="1:46" ht="12.75" customHeight="1">
      <c r="A147" s="94"/>
      <c r="B147" s="47" t="s">
        <v>103</v>
      </c>
      <c r="C147" s="47">
        <v>9</v>
      </c>
      <c r="D147" s="70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6"/>
      <c r="AK147" s="55"/>
      <c r="AL147" s="55"/>
      <c r="AM147" s="56"/>
      <c r="AN147" s="56"/>
      <c r="AO147" s="56"/>
      <c r="AP147" s="56"/>
      <c r="AQ147" s="56">
        <f t="shared" si="45"/>
        <v>0</v>
      </c>
      <c r="AR147" s="31">
        <f t="shared" si="46"/>
        <v>34</v>
      </c>
      <c r="AS147" s="69">
        <f t="shared" si="41"/>
        <v>0</v>
      </c>
      <c r="AT147" s="1"/>
    </row>
    <row r="148" spans="1:46" ht="12.75" customHeight="1">
      <c r="A148" s="94"/>
      <c r="B148" s="47" t="s">
        <v>78</v>
      </c>
      <c r="C148" s="47">
        <v>9</v>
      </c>
      <c r="D148" s="54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31"/>
      <c r="U148" s="55"/>
      <c r="V148" s="55"/>
      <c r="W148" s="55"/>
      <c r="X148" s="55"/>
      <c r="Y148" s="55"/>
      <c r="Z148" s="55"/>
      <c r="AA148" s="55"/>
      <c r="AB148" s="55"/>
      <c r="AC148" s="55"/>
      <c r="AD148" s="31"/>
      <c r="AE148" s="55"/>
      <c r="AF148" s="55"/>
      <c r="AG148" s="55"/>
      <c r="AH148" s="55"/>
      <c r="AI148" s="56"/>
      <c r="AJ148" s="56"/>
      <c r="AK148" s="55"/>
      <c r="AL148" s="55"/>
      <c r="AM148" s="56"/>
      <c r="AN148" s="56"/>
      <c r="AO148" s="56"/>
      <c r="AP148" s="56"/>
      <c r="AQ148" s="56">
        <f t="shared" si="45"/>
        <v>0</v>
      </c>
      <c r="AR148" s="31">
        <f>34*2</f>
        <v>68</v>
      </c>
      <c r="AS148" s="69">
        <f t="shared" si="41"/>
        <v>0</v>
      </c>
      <c r="AT148" s="1"/>
    </row>
    <row r="149" spans="1:46" ht="27" customHeight="1">
      <c r="A149" s="58"/>
      <c r="B149" s="67"/>
      <c r="C149" s="67"/>
      <c r="D149" s="6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8"/>
      <c r="AN149" s="58"/>
      <c r="AO149" s="58"/>
      <c r="AP149" s="58"/>
      <c r="AQ149" s="58"/>
      <c r="AR149" s="58"/>
      <c r="AS149" s="58"/>
      <c r="AT149" s="1"/>
    </row>
    <row r="150" spans="1:46" ht="18.75" customHeight="1">
      <c r="A150" s="58"/>
      <c r="B150" s="67"/>
      <c r="C150" s="67"/>
      <c r="D150" s="6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8"/>
      <c r="AN150" s="58"/>
      <c r="AO150" s="58"/>
      <c r="AP150" s="58"/>
      <c r="AQ150" s="58"/>
      <c r="AR150" s="58"/>
      <c r="AS150" s="58"/>
      <c r="AT150" s="1"/>
    </row>
  </sheetData>
  <mergeCells count="171">
    <mergeCell ref="AS130:AS132"/>
    <mergeCell ref="AR130:AR132"/>
    <mergeCell ref="AQ130:AQ132"/>
    <mergeCell ref="E130:AP130"/>
    <mergeCell ref="AQ47:AQ49"/>
    <mergeCell ref="I111:L111"/>
    <mergeCell ref="E111:H111"/>
    <mergeCell ref="AQ110:AQ112"/>
    <mergeCell ref="E110:AP110"/>
    <mergeCell ref="AS110:AS112"/>
    <mergeCell ref="AR110:AR112"/>
    <mergeCell ref="AM111:AP111"/>
    <mergeCell ref="I62:L62"/>
    <mergeCell ref="AM62:AP62"/>
    <mergeCell ref="AJ62:AL62"/>
    <mergeCell ref="AE62:AI62"/>
    <mergeCell ref="AB62:AD62"/>
    <mergeCell ref="X62:AA62"/>
    <mergeCell ref="E131:H131"/>
    <mergeCell ref="E47:AP47"/>
    <mergeCell ref="E62:H62"/>
    <mergeCell ref="U62:W62"/>
    <mergeCell ref="AJ131:AL131"/>
    <mergeCell ref="AE131:AI131"/>
    <mergeCell ref="AB131:AD131"/>
    <mergeCell ref="X131:AA131"/>
    <mergeCell ref="U131:W131"/>
    <mergeCell ref="Q131:T131"/>
    <mergeCell ref="AM131:AP131"/>
    <mergeCell ref="M131:P131"/>
    <mergeCell ref="AJ111:AL111"/>
    <mergeCell ref="AE111:AI111"/>
    <mergeCell ref="I131:L131"/>
    <mergeCell ref="AB111:AD111"/>
    <mergeCell ref="X111:AA111"/>
    <mergeCell ref="U111:W111"/>
    <mergeCell ref="Q111:T111"/>
    <mergeCell ref="M111:P111"/>
    <mergeCell ref="C35:C36"/>
    <mergeCell ref="AM77:AP77"/>
    <mergeCell ref="AE77:AI77"/>
    <mergeCell ref="AB77:AD77"/>
    <mergeCell ref="X77:AA77"/>
    <mergeCell ref="U77:W77"/>
    <mergeCell ref="AJ77:AL77"/>
    <mergeCell ref="Q77:T77"/>
    <mergeCell ref="M77:P77"/>
    <mergeCell ref="I77:L77"/>
    <mergeCell ref="E77:H77"/>
    <mergeCell ref="A47:D47"/>
    <mergeCell ref="A75:D75"/>
    <mergeCell ref="C48:C49"/>
    <mergeCell ref="AM35:AP35"/>
    <mergeCell ref="AJ35:AL35"/>
    <mergeCell ref="AE35:AI35"/>
    <mergeCell ref="AB35:AD35"/>
    <mergeCell ref="X35:AA35"/>
    <mergeCell ref="U35:W35"/>
    <mergeCell ref="Q35:T35"/>
    <mergeCell ref="M35:P35"/>
    <mergeCell ref="I35:L35"/>
    <mergeCell ref="X3:AB3"/>
    <mergeCell ref="G3:W3"/>
    <mergeCell ref="AQ21:AQ23"/>
    <mergeCell ref="AE22:AI22"/>
    <mergeCell ref="AB22:AD22"/>
    <mergeCell ref="X22:AA22"/>
    <mergeCell ref="U22:W22"/>
    <mergeCell ref="Q22:T22"/>
    <mergeCell ref="M22:P22"/>
    <mergeCell ref="I22:L22"/>
    <mergeCell ref="E22:H22"/>
    <mergeCell ref="AM22:AP22"/>
    <mergeCell ref="AJ22:AL22"/>
    <mergeCell ref="AP4:AQ4"/>
    <mergeCell ref="E21:AP21"/>
    <mergeCell ref="X6:AB6"/>
    <mergeCell ref="AM10:AP10"/>
    <mergeCell ref="AB10:AD10"/>
    <mergeCell ref="X10:AA10"/>
    <mergeCell ref="U10:W10"/>
    <mergeCell ref="Q10:T10"/>
    <mergeCell ref="M10:P10"/>
    <mergeCell ref="AQ61:AQ63"/>
    <mergeCell ref="E61:AP61"/>
    <mergeCell ref="E34:AP34"/>
    <mergeCell ref="AQ34:AQ36"/>
    <mergeCell ref="AM48:AP48"/>
    <mergeCell ref="AJ48:AL48"/>
    <mergeCell ref="AE48:AI48"/>
    <mergeCell ref="AB48:AD48"/>
    <mergeCell ref="X48:AA48"/>
    <mergeCell ref="U48:W48"/>
    <mergeCell ref="Q48:T48"/>
    <mergeCell ref="M48:P48"/>
    <mergeCell ref="I48:L48"/>
    <mergeCell ref="E35:H35"/>
    <mergeCell ref="Q62:T62"/>
    <mergeCell ref="M62:P62"/>
    <mergeCell ref="AS91:AS93"/>
    <mergeCell ref="AR91:AR93"/>
    <mergeCell ref="AP5:AQ5"/>
    <mergeCell ref="AN3:AO5"/>
    <mergeCell ref="AC3:AM5"/>
    <mergeCell ref="AS21:AS23"/>
    <mergeCell ref="AR21:AR23"/>
    <mergeCell ref="E76:AP76"/>
    <mergeCell ref="AQ76:AQ78"/>
    <mergeCell ref="AS76:AS78"/>
    <mergeCell ref="AR76:AR78"/>
    <mergeCell ref="E91:AP91"/>
    <mergeCell ref="AS61:AS63"/>
    <mergeCell ref="AR61:AR63"/>
    <mergeCell ref="AS34:AS36"/>
    <mergeCell ref="AR34:AR36"/>
    <mergeCell ref="G5:W7"/>
    <mergeCell ref="X4:AB5"/>
    <mergeCell ref="AR9:AR11"/>
    <mergeCell ref="AS9:AS11"/>
    <mergeCell ref="I10:L10"/>
    <mergeCell ref="E10:H10"/>
    <mergeCell ref="AS47:AS49"/>
    <mergeCell ref="AR47:AR49"/>
    <mergeCell ref="B4:C4"/>
    <mergeCell ref="A9:D9"/>
    <mergeCell ref="A20:D20"/>
    <mergeCell ref="A21:D21"/>
    <mergeCell ref="A77:C78"/>
    <mergeCell ref="A7:B7"/>
    <mergeCell ref="C7:D7"/>
    <mergeCell ref="AQ91:AQ93"/>
    <mergeCell ref="AM92:AP92"/>
    <mergeCell ref="AJ92:AL92"/>
    <mergeCell ref="AE92:AI92"/>
    <mergeCell ref="AB92:AD92"/>
    <mergeCell ref="X92:AA92"/>
    <mergeCell ref="U92:W92"/>
    <mergeCell ref="Q92:T92"/>
    <mergeCell ref="M92:P92"/>
    <mergeCell ref="I92:L92"/>
    <mergeCell ref="E92:H92"/>
    <mergeCell ref="C22:C23"/>
    <mergeCell ref="E48:H48"/>
    <mergeCell ref="AQ9:AQ11"/>
    <mergeCell ref="E9:AP9"/>
    <mergeCell ref="AJ10:AL10"/>
    <mergeCell ref="AE10:AI10"/>
    <mergeCell ref="A133:A148"/>
    <mergeCell ref="A10:B11"/>
    <mergeCell ref="A22:B23"/>
    <mergeCell ref="A50:A59"/>
    <mergeCell ref="A113:A128"/>
    <mergeCell ref="A92:C93"/>
    <mergeCell ref="A91:D91"/>
    <mergeCell ref="A111:C112"/>
    <mergeCell ref="A110:D110"/>
    <mergeCell ref="A131:C132"/>
    <mergeCell ref="A130:D130"/>
    <mergeCell ref="C10:C11"/>
    <mergeCell ref="A37:A45"/>
    <mergeCell ref="A94:A108"/>
    <mergeCell ref="A79:A89"/>
    <mergeCell ref="A48:B49"/>
    <mergeCell ref="A35:B36"/>
    <mergeCell ref="A12:A19"/>
    <mergeCell ref="A64:A74"/>
    <mergeCell ref="A24:A32"/>
    <mergeCell ref="A34:D34"/>
    <mergeCell ref="A61:D61"/>
    <mergeCell ref="A76:D76"/>
    <mergeCell ref="A62:C63"/>
  </mergeCells>
  <pageMargins left="0.25" right="0.25" top="0.50999999046325695" bottom="0.75" header="0.30000001192092901" footer="0.30000001192092901"/>
  <pageSetup paperSize="9" scale="48" fitToHeight="0" orientation="landscape" r:id="rId1"/>
  <headerFooter>
    <oddHeader>&amp;C&amp;G</oddHeader>
  </headerFooter>
  <rowBreaks count="8" manualBreakCount="8">
    <brk id="20" max="431" man="1"/>
    <brk id="33" max="431" man="1"/>
    <brk id="46" max="431" man="1"/>
    <brk id="60" max="431" man="1"/>
    <brk id="75" max="431" man="1"/>
    <brk id="90" max="431" man="1"/>
    <brk id="109" max="431" man="1"/>
    <brk id="129" max="4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</cp:lastModifiedBy>
  <dcterms:modified xsi:type="dcterms:W3CDTF">2026-01-22T07:22:19Z</dcterms:modified>
</cp:coreProperties>
</file>